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ayec\Desktop\Auxiliares\Auxiliar 2\"/>
    </mc:Choice>
  </mc:AlternateContent>
  <xr:revisionPtr revIDLastSave="0" documentId="13_ncr:1_{3A095E61-439C-4259-BB5E-479BC0408B9F}" xr6:coauthVersionLast="47" xr6:coauthVersionMax="47" xr10:uidLastSave="{00000000-0000-0000-0000-000000000000}"/>
  <bookViews>
    <workbookView xWindow="-120" yWindow="-120" windowWidth="29040" windowHeight="15720" tabRatio="813" activeTab="7" xr2:uid="{00000000-000D-0000-FFFF-FFFF00000000}"/>
  </bookViews>
  <sheets>
    <sheet name="Ejemplo Mono Periodo" sheetId="7" r:id="rId1"/>
    <sheet name="Ejercicio Mono Periodo" sheetId="18" r:id="rId2"/>
    <sheet name="Ejemplo 1" sheetId="8" r:id="rId3"/>
    <sheet name="Ejercicio 1" sheetId="1" r:id="rId4"/>
    <sheet name="Ejemplo 2" sheetId="4" r:id="rId5"/>
    <sheet name="Ejercicio 2" sheetId="14" r:id="rId6"/>
    <sheet name="Ejemplo 3" sheetId="5" r:id="rId7"/>
    <sheet name="Ejercicio 3" sheetId="15" r:id="rId8"/>
    <sheet name="Corolario 3" sheetId="10" r:id="rId9"/>
    <sheet name="Ejercicio 4" sheetId="16" r:id="rId10"/>
    <sheet name="Ejercicio 4.1" sheetId="17" r:id="rId11"/>
  </sheets>
  <definedNames>
    <definedName name="solver_adj" localSheetId="9" hidden="1">'Ejercicio 4'!$J$2:$J$4</definedName>
    <definedName name="solver_adj" localSheetId="10" hidden="1">'Ejercicio 4.1'!$K$2:$K$4</definedName>
    <definedName name="solver_cvg" localSheetId="9" hidden="1">0.0001</definedName>
    <definedName name="solver_cvg" localSheetId="10" hidden="1">0.0001</definedName>
    <definedName name="solver_drv" localSheetId="9" hidden="1">1</definedName>
    <definedName name="solver_drv" localSheetId="10" hidden="1">1</definedName>
    <definedName name="solver_eng" localSheetId="9" hidden="1">1</definedName>
    <definedName name="solver_eng" localSheetId="10" hidden="1">1</definedName>
    <definedName name="solver_est" localSheetId="9" hidden="1">1</definedName>
    <definedName name="solver_est" localSheetId="10" hidden="1">1</definedName>
    <definedName name="solver_itr" localSheetId="9" hidden="1">2147483647</definedName>
    <definedName name="solver_itr" localSheetId="10" hidden="1">2147483647</definedName>
    <definedName name="solver_mip" localSheetId="9" hidden="1">2147483647</definedName>
    <definedName name="solver_mip" localSheetId="10" hidden="1">2147483647</definedName>
    <definedName name="solver_mni" localSheetId="9" hidden="1">30</definedName>
    <definedName name="solver_mni" localSheetId="10" hidden="1">30</definedName>
    <definedName name="solver_mrt" localSheetId="9" hidden="1">0.075</definedName>
    <definedName name="solver_mrt" localSheetId="10" hidden="1">0.075</definedName>
    <definedName name="solver_msl" localSheetId="9" hidden="1">2</definedName>
    <definedName name="solver_msl" localSheetId="10" hidden="1">2</definedName>
    <definedName name="solver_neg" localSheetId="9" hidden="1">1</definedName>
    <definedName name="solver_neg" localSheetId="10" hidden="1">2</definedName>
    <definedName name="solver_nod" localSheetId="9" hidden="1">2147483647</definedName>
    <definedName name="solver_nod" localSheetId="10" hidden="1">2147483647</definedName>
    <definedName name="solver_num" localSheetId="9" hidden="1">0</definedName>
    <definedName name="solver_num" localSheetId="10" hidden="1">0</definedName>
    <definedName name="solver_nwt" localSheetId="9" hidden="1">1</definedName>
    <definedName name="solver_nwt" localSheetId="10" hidden="1">1</definedName>
    <definedName name="solver_opt" localSheetId="9" hidden="1">'Ejercicio 4'!$D$29</definedName>
    <definedName name="solver_opt" localSheetId="10" hidden="1">'Ejercicio 4.1'!$H$15</definedName>
    <definedName name="solver_pre" localSheetId="9" hidden="1">0.000001</definedName>
    <definedName name="solver_pre" localSheetId="10" hidden="1">0.000001</definedName>
    <definedName name="solver_rbv" localSheetId="9" hidden="1">1</definedName>
    <definedName name="solver_rbv" localSheetId="10" hidden="1">1</definedName>
    <definedName name="solver_rlx" localSheetId="9" hidden="1">2</definedName>
    <definedName name="solver_rlx" localSheetId="10" hidden="1">2</definedName>
    <definedName name="solver_rsd" localSheetId="9" hidden="1">0</definedName>
    <definedName name="solver_rsd" localSheetId="10" hidden="1">0</definedName>
    <definedName name="solver_scl" localSheetId="9" hidden="1">1</definedName>
    <definedName name="solver_scl" localSheetId="10" hidden="1">1</definedName>
    <definedName name="solver_sho" localSheetId="9" hidden="1">2</definedName>
    <definedName name="solver_sho" localSheetId="10" hidden="1">2</definedName>
    <definedName name="solver_ssz" localSheetId="9" hidden="1">100</definedName>
    <definedName name="solver_ssz" localSheetId="10" hidden="1">100</definedName>
    <definedName name="solver_tim" localSheetId="9" hidden="1">2147483647</definedName>
    <definedName name="solver_tim" localSheetId="10" hidden="1">2147483647</definedName>
    <definedName name="solver_tol" localSheetId="9" hidden="1">0.01</definedName>
    <definedName name="solver_tol" localSheetId="10" hidden="1">0.01</definedName>
    <definedName name="solver_typ" localSheetId="9" hidden="1">2</definedName>
    <definedName name="solver_typ" localSheetId="10" hidden="1">2</definedName>
    <definedName name="solver_val" localSheetId="9" hidden="1">0</definedName>
    <definedName name="solver_val" localSheetId="10" hidden="1">0</definedName>
    <definedName name="solver_ver" localSheetId="9" hidden="1">3</definedName>
    <definedName name="solver_ver" localSheetId="1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7" l="1"/>
  <c r="E5" i="17"/>
  <c r="E3" i="17"/>
  <c r="E4" i="17"/>
  <c r="E6" i="17"/>
  <c r="E7" i="17"/>
  <c r="E8" i="17"/>
  <c r="E9" i="17"/>
  <c r="E10" i="17"/>
  <c r="E11" i="17"/>
  <c r="E12" i="17"/>
  <c r="E13" i="17"/>
  <c r="E14" i="17"/>
  <c r="C16" i="16"/>
  <c r="C17" i="16"/>
  <c r="C18" i="16"/>
  <c r="C19" i="16"/>
  <c r="C20" i="16"/>
  <c r="C21" i="16"/>
  <c r="C22" i="16"/>
  <c r="C23" i="16"/>
  <c r="C24" i="16"/>
  <c r="C25" i="16"/>
  <c r="C26" i="16"/>
  <c r="C15" i="16"/>
  <c r="C2" i="16"/>
  <c r="D2" i="16" s="1"/>
  <c r="C3" i="16"/>
  <c r="D3" i="16" s="1"/>
  <c r="C4" i="16"/>
  <c r="D4" i="16" s="1"/>
  <c r="C5" i="16"/>
  <c r="D5" i="16" s="1"/>
  <c r="C6" i="16"/>
  <c r="D6" i="16" s="1"/>
  <c r="C7" i="16"/>
  <c r="D7" i="16" s="1"/>
  <c r="C8" i="16"/>
  <c r="D8" i="16" s="1"/>
  <c r="C9" i="16"/>
  <c r="D9" i="16" s="1"/>
  <c r="C10" i="16"/>
  <c r="D10" i="16" s="1"/>
  <c r="C11" i="16"/>
  <c r="D11" i="16" s="1"/>
  <c r="C12" i="16"/>
  <c r="D12" i="16" s="1"/>
  <c r="C13" i="16"/>
  <c r="D13" i="16" s="1"/>
  <c r="C14" i="16"/>
  <c r="D14" i="16" s="1"/>
  <c r="K2" i="15"/>
  <c r="C27" i="16" l="1"/>
  <c r="D29" i="16"/>
  <c r="C31" i="16"/>
  <c r="D3" i="5"/>
  <c r="H15" i="17" l="1"/>
</calcChain>
</file>

<file path=xl/sharedStrings.xml><?xml version="1.0" encoding="utf-8"?>
<sst xmlns="http://schemas.openxmlformats.org/spreadsheetml/2006/main" count="234" uniqueCount="129">
  <si>
    <t>Modelo</t>
  </si>
  <si>
    <t>Y</t>
  </si>
  <si>
    <t>Z</t>
  </si>
  <si>
    <t>Demanda Anual</t>
  </si>
  <si>
    <t>Parametros</t>
  </si>
  <si>
    <t>Costo fijo por Orden</t>
  </si>
  <si>
    <t>Valor</t>
  </si>
  <si>
    <t>Costo de Capital Anual</t>
  </si>
  <si>
    <t>Costo por Periodo</t>
  </si>
  <si>
    <t>Costo Anual</t>
  </si>
  <si>
    <t>Cantidad a Ordenar Y</t>
  </si>
  <si>
    <t>Datos</t>
  </si>
  <si>
    <t>Variables</t>
  </si>
  <si>
    <t>Resultados</t>
  </si>
  <si>
    <t>YZ</t>
  </si>
  <si>
    <t>Cantidad a Ordenar YZ</t>
  </si>
  <si>
    <t>Cantidad a Ordenar Z</t>
  </si>
  <si>
    <t>Costo de Compra de MH $/Unidades</t>
  </si>
  <si>
    <t>Cantidad de Periodos</t>
  </si>
  <si>
    <t>Producto</t>
  </si>
  <si>
    <t>Cajas</t>
  </si>
  <si>
    <t>Demanda Media</t>
  </si>
  <si>
    <t>Desviacion</t>
  </si>
  <si>
    <t>Lead Time</t>
  </si>
  <si>
    <t>Nivel de Servicio</t>
  </si>
  <si>
    <t>Cantidad a Ordenar Cajas</t>
  </si>
  <si>
    <t>Costo Unidad</t>
  </si>
  <si>
    <t>Dias Activos</t>
  </si>
  <si>
    <t>Desviacion Tiempo de Orden</t>
  </si>
  <si>
    <t>Factor de Seguridad</t>
  </si>
  <si>
    <t>Punto de Reorden</t>
  </si>
  <si>
    <t>Demanda Periodo de Orden</t>
  </si>
  <si>
    <t>Largo Periodo Y</t>
  </si>
  <si>
    <t>Demanda Periodo</t>
  </si>
  <si>
    <t>Desviacion Periodo</t>
  </si>
  <si>
    <t>Largo Periodo</t>
  </si>
  <si>
    <t>Cu</t>
  </si>
  <si>
    <t>Co</t>
  </si>
  <si>
    <t>Media</t>
  </si>
  <si>
    <t>Desv. Estandar</t>
  </si>
  <si>
    <t>Ratio Critico</t>
  </si>
  <si>
    <t>z</t>
  </si>
  <si>
    <t>Q</t>
  </si>
  <si>
    <t>I*C</t>
  </si>
  <si>
    <t>Demanda Mensual</t>
  </si>
  <si>
    <t>Cantidad a ordenar</t>
  </si>
  <si>
    <t>Costo Annual</t>
  </si>
  <si>
    <t>Desviacion Diaria</t>
  </si>
  <si>
    <t>Formulas</t>
  </si>
  <si>
    <t>Cu/(Co+Cu)</t>
  </si>
  <si>
    <t>normal.inve(ratio critico)</t>
  </si>
  <si>
    <t>q</t>
  </si>
  <si>
    <t>media + z*desv estandar</t>
  </si>
  <si>
    <t>Largo Periodo Z</t>
  </si>
  <si>
    <t>Largo Periodo YZ</t>
  </si>
  <si>
    <t>Cantidad Periodos y</t>
  </si>
  <si>
    <t>Cantidad Periodos z</t>
  </si>
  <si>
    <t>Cantidad periodos YZ</t>
  </si>
  <si>
    <t>Paso 1</t>
  </si>
  <si>
    <t>Calcular Q opt</t>
  </si>
  <si>
    <t>Paso 2</t>
  </si>
  <si>
    <t>Calcular num periodos</t>
  </si>
  <si>
    <t xml:space="preserve">Paso 3 </t>
  </si>
  <si>
    <t>Calcular costo annual</t>
  </si>
  <si>
    <t>Demanda Diaria Media</t>
  </si>
  <si>
    <t>Periodo Revision</t>
  </si>
  <si>
    <t>Costo Inventario Annual</t>
  </si>
  <si>
    <t>Sistema P</t>
  </si>
  <si>
    <t>Sistema C</t>
  </si>
  <si>
    <t>Sistema</t>
  </si>
  <si>
    <t>Inventario Seguridad</t>
  </si>
  <si>
    <t>Periodico</t>
  </si>
  <si>
    <t>Continuo</t>
  </si>
  <si>
    <t>Detalle</t>
  </si>
  <si>
    <t>Demanda Annual</t>
  </si>
  <si>
    <t>Costo Almacenaje</t>
  </si>
  <si>
    <t>Desviacion Annual</t>
  </si>
  <si>
    <t>Dias del Año</t>
  </si>
  <si>
    <t>Dia</t>
  </si>
  <si>
    <t>Pedido al inicio del periodo</t>
  </si>
  <si>
    <t>Disponible Inicio Periodo</t>
  </si>
  <si>
    <t>Inventario inicio del periodo</t>
  </si>
  <si>
    <t>Cantidad Ordenada</t>
  </si>
  <si>
    <t>Cantidad Recibida</t>
  </si>
  <si>
    <t>Demanda</t>
  </si>
  <si>
    <t>Determine</t>
  </si>
  <si>
    <t>Q Optimo</t>
  </si>
  <si>
    <t>Dda promedio LT</t>
  </si>
  <si>
    <t>Desviacion LT</t>
  </si>
  <si>
    <t>Factor Seguridad</t>
  </si>
  <si>
    <t>Costo Unitario</t>
  </si>
  <si>
    <t>Costo de ordenar</t>
  </si>
  <si>
    <t>Dda promedio LT+periodo</t>
  </si>
  <si>
    <t>Nivel de Inventario</t>
  </si>
  <si>
    <t>t</t>
  </si>
  <si>
    <t>Precio Carne</t>
  </si>
  <si>
    <t>Precio Leche</t>
  </si>
  <si>
    <t>Parámetros del negocio</t>
  </si>
  <si>
    <t>Costo por pedido (S)</t>
  </si>
  <si>
    <t>$50 / orden</t>
  </si>
  <si>
    <t>Costo unitario (C)</t>
  </si>
  <si>
    <t>$8 / unidad</t>
  </si>
  <si>
    <t>Tasa de holding (i)</t>
  </si>
  <si>
    <t>25% / año → iC = $2/u/año</t>
  </si>
  <si>
    <t>Lead time (L)</t>
  </si>
  <si>
    <t>10 días</t>
  </si>
  <si>
    <t>Días al año / mes</t>
  </si>
  <si>
    <t>250 / 25 días hábiles</t>
  </si>
  <si>
    <t>Nivel de servicio</t>
  </si>
  <si>
    <t>95% → z = 1.645</t>
  </si>
  <si>
    <t>a</t>
  </si>
  <si>
    <t>b</t>
  </si>
  <si>
    <t>c</t>
  </si>
  <si>
    <t>Pronostico</t>
  </si>
  <si>
    <t>suma errores cuadrados</t>
  </si>
  <si>
    <t>Coeficientes</t>
  </si>
  <si>
    <t>Error al cuadrado</t>
  </si>
  <si>
    <t>suma proximo año</t>
  </si>
  <si>
    <t>Demanda (Y)</t>
  </si>
  <si>
    <t>P. Carne (X₁)</t>
  </si>
  <si>
    <t>P. Leche (X₂)</t>
  </si>
  <si>
    <t>pronostico</t>
  </si>
  <si>
    <t>suma de errores</t>
  </si>
  <si>
    <t>Errores cuadrados</t>
  </si>
  <si>
    <t>Demanda Anual Pronosticada</t>
  </si>
  <si>
    <t>desviacion</t>
  </si>
  <si>
    <t>Costo Fabricacion</t>
  </si>
  <si>
    <t>Precio Venta</t>
  </si>
  <si>
    <t>Precio Remate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</si>
</sst>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_-* #,##0.0\ _€_-;\-* #,##0.0\ _€_-;_-* &quot;-&quot;??\ _€_-;_-@_-"/>
    <numFmt numFmtId="169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rgb="FFE8ECF5"/>
      <name val="Segoe UI"/>
      <family val="2"/>
    </font>
    <font>
      <b/>
      <sz val="13"/>
      <color rgb="FFFBBF24"/>
      <name val="Segoe UI"/>
      <family val="2"/>
    </font>
    <font>
      <b/>
      <sz val="13"/>
      <color rgb="FF8892B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4192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2D356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166" fontId="0" fillId="5" borderId="1" xfId="0" applyNumberFormat="1" applyFill="1" applyBorder="1" applyAlignment="1">
      <alignment horizontal="center" wrapText="1"/>
    </xf>
    <xf numFmtId="167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0" applyNumberFormat="1" applyBorder="1"/>
    <xf numFmtId="1" fontId="0" fillId="0" borderId="1" xfId="2" applyNumberFormat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0" fillId="0" borderId="1" xfId="2" applyNumberFormat="1" applyFont="1" applyBorder="1" applyAlignment="1">
      <alignment horizontal="center"/>
    </xf>
    <xf numFmtId="166" fontId="0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68" fontId="0" fillId="0" borderId="1" xfId="0" applyNumberFormat="1" applyBorder="1" applyAlignment="1">
      <alignment horizontal="center"/>
    </xf>
    <xf numFmtId="169" fontId="0" fillId="0" borderId="0" xfId="0" applyNumberFormat="1"/>
    <xf numFmtId="0" fontId="5" fillId="6" borderId="0" xfId="0" applyFont="1" applyFill="1" applyAlignment="1">
      <alignment horizontal="left" vertical="center" wrapText="1" indent="1"/>
    </xf>
    <xf numFmtId="0" fontId="3" fillId="6" borderId="5" xfId="0" applyFont="1" applyFill="1" applyBorder="1" applyAlignment="1">
      <alignment horizontal="left" vertical="center" wrapText="1" indent="1"/>
    </xf>
    <xf numFmtId="0" fontId="4" fillId="6" borderId="5" xfId="0" applyFont="1" applyFill="1" applyBorder="1" applyAlignment="1">
      <alignment horizontal="left" vertical="center" wrapText="1" indent="1"/>
    </xf>
    <xf numFmtId="0" fontId="5" fillId="6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527538</xdr:colOff>
      <xdr:row>3</xdr:row>
      <xdr:rowOff>82061</xdr:rowOff>
    </xdr:from>
    <xdr:to>
      <xdr:col>10</xdr:col>
      <xdr:colOff>410308</xdr:colOff>
      <xdr:row>5</xdr:row>
      <xdr:rowOff>22543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6">
              <a:extLst>
                <a:ext uri="{FF2B5EF4-FFF2-40B4-BE49-F238E27FC236}">
                  <a16:creationId xmlns:a16="http://schemas.microsoft.com/office/drawing/2014/main" id="{FE344D33-D001-48E0-9B3F-5D966F63A7D4}"/>
                </a:ext>
              </a:extLst>
            </xdr:cNvPr>
            <xdr:cNvSpPr txBox="1"/>
          </xdr:nvSpPr>
          <xdr:spPr bwMode="auto">
            <a:xfrm>
              <a:off x="7942384" y="627184"/>
              <a:ext cx="1711570" cy="303897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70000" lnSpcReduction="2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p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𝑆𝐷</m:t>
                            </m:r>
                          </m:num>
                          <m:den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𝑖𝐶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2" name="Object 6">
              <a:extLst>
                <a:ext uri="{FF2B5EF4-FFF2-40B4-BE49-F238E27FC236}">
                  <a16:creationId xmlns:a16="http://schemas.microsoft.com/office/drawing/2014/main" id="{FE344D33-D001-48E0-9B3F-5D966F63A7D4}"/>
                </a:ext>
              </a:extLst>
            </xdr:cNvPr>
            <xdr:cNvSpPr txBox="1"/>
          </xdr:nvSpPr>
          <xdr:spPr bwMode="auto">
            <a:xfrm>
              <a:off x="7942384" y="627184"/>
              <a:ext cx="1711570" cy="303897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70000" lnSpcReduction="2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=√(2𝑆𝐷/𝑖𝐶)</a:t>
              </a:r>
              <a:endParaRPr lang="es-CL"/>
            </a:p>
          </xdr:txBody>
        </xdr:sp>
      </mc:Fallback>
    </mc:AlternateContent>
    <xdr:clientData/>
  </xdr:twoCellAnchor>
  <xdr:twoCellAnchor>
    <xdr:from>
      <xdr:col>7</xdr:col>
      <xdr:colOff>521677</xdr:colOff>
      <xdr:row>8</xdr:row>
      <xdr:rowOff>10551</xdr:rowOff>
    </xdr:from>
    <xdr:to>
      <xdr:col>11</xdr:col>
      <xdr:colOff>191477</xdr:colOff>
      <xdr:row>12</xdr:row>
      <xdr:rowOff>103970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F081E4FD-6600-4A92-A6F0-EAEBF3699A18}"/>
                </a:ext>
              </a:extLst>
            </xdr:cNvPr>
            <xdr:cNvSpPr txBox="1"/>
          </xdr:nvSpPr>
          <xdr:spPr bwMode="auto">
            <a:xfrm>
              <a:off x="7936523" y="1464213"/>
              <a:ext cx="2108200" cy="820249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85000" lnSpcReduction="1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𝐹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𝑖𝐶</m:t>
                    </m:r>
                    <m:sSup>
                      <m:sSup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p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F081E4FD-6600-4A92-A6F0-EAEBF3699A18}"/>
                </a:ext>
              </a:extLst>
            </xdr:cNvPr>
            <xdr:cNvSpPr txBox="1"/>
          </xdr:nvSpPr>
          <xdr:spPr bwMode="auto">
            <a:xfrm>
              <a:off x="7936523" y="1464213"/>
              <a:ext cx="2108200" cy="820249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85000" lnSpcReduction="1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𝐹=𝑆+1/2 𝑖𝐶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 𝑇</a:t>
              </a:r>
              <a:endParaRPr lang="es-CL"/>
            </a:p>
          </xdr:txBody>
        </xdr:sp>
      </mc:Fallback>
    </mc:AlternateContent>
    <xdr:clientData/>
  </xdr:twoCellAnchor>
  <xdr:twoCellAnchor>
    <xdr:from>
      <xdr:col>7</xdr:col>
      <xdr:colOff>527539</xdr:colOff>
      <xdr:row>12</xdr:row>
      <xdr:rowOff>92613</xdr:rowOff>
    </xdr:from>
    <xdr:to>
      <xdr:col>11</xdr:col>
      <xdr:colOff>197339</xdr:colOff>
      <xdr:row>17</xdr:row>
      <xdr:rowOff>805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D123F569-DFA8-424C-B612-E5E60EFBB3EA}"/>
                </a:ext>
              </a:extLst>
            </xdr:cNvPr>
            <xdr:cNvSpPr txBox="1"/>
          </xdr:nvSpPr>
          <xdr:spPr bwMode="auto">
            <a:xfrm>
              <a:off x="7942385" y="2273105"/>
              <a:ext cx="2108200" cy="816731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="" xmlns:r="http://schemas.openxmlformats.org/officeDocument/2006/relationships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925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sSup>
                          <m:sSupPr>
                            <m:ctrlP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p>
                            <m:r>
                              <a:rPr lang="en-US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∗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D123F569-DFA8-424C-B612-E5E60EFBB3EA}"/>
                </a:ext>
              </a:extLst>
            </xdr:cNvPr>
            <xdr:cNvSpPr txBox="1"/>
          </xdr:nvSpPr>
          <xdr:spPr bwMode="auto">
            <a:xfrm>
              <a:off x="7942385" y="2273105"/>
              <a:ext cx="2108200" cy="816731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="" xmlns:r="http://schemas.openxmlformats.org/officeDocument/2006/relationships" xmlns:p="http://schemas.openxmlformats.org/presentationml/2006/main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925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𝑇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 </a:t>
              </a:r>
              <a:endParaRPr lang="es-CL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240323</xdr:colOff>
      <xdr:row>6</xdr:row>
      <xdr:rowOff>17584</xdr:rowOff>
    </xdr:from>
    <xdr:to>
      <xdr:col>2</xdr:col>
      <xdr:colOff>1951893</xdr:colOff>
      <xdr:row>7</xdr:row>
      <xdr:rowOff>138601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6">
              <a:extLst>
                <a:ext uri="{FF2B5EF4-FFF2-40B4-BE49-F238E27FC236}">
                  <a16:creationId xmlns:a16="http://schemas.microsoft.com/office/drawing/2014/main" id="{7D21380C-14ED-4F0C-8AA3-889641E32ACB}"/>
                </a:ext>
              </a:extLst>
            </xdr:cNvPr>
            <xdr:cNvSpPr txBox="1"/>
          </xdr:nvSpPr>
          <xdr:spPr bwMode="auto">
            <a:xfrm>
              <a:off x="2965938" y="1107830"/>
              <a:ext cx="1711570" cy="302725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70000" lnSpcReduction="2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p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𝑆𝐷</m:t>
                            </m:r>
                          </m:num>
                          <m:den>
                            <m: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𝑖𝐶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3" name="Object 6">
              <a:extLst>
                <a:ext uri="{FF2B5EF4-FFF2-40B4-BE49-F238E27FC236}">
                  <a16:creationId xmlns:a16="http://schemas.microsoft.com/office/drawing/2014/main" id="{7D21380C-14ED-4F0C-8AA3-889641E32ACB}"/>
                </a:ext>
              </a:extLst>
            </xdr:cNvPr>
            <xdr:cNvSpPr txBox="1"/>
          </xdr:nvSpPr>
          <xdr:spPr bwMode="auto">
            <a:xfrm>
              <a:off x="2965938" y="1107830"/>
              <a:ext cx="1711570" cy="302725"/>
            </a:xfrm>
            <a:prstGeom prst="rect">
              <a:avLst/>
            </a:prstGeom>
            <a:noFill/>
            <a:extLst>
              <a:ext uri="{909E8E84-426E-40dd-AFC4-6F175D3DCCD1}">
                <a14:hiddenFill xmlns:p="http://schemas.openxmlformats.org/presentationml/2006/main" xmlns="" xmlns:a14="http://schemas.microsoft.com/office/drawing/2010/main" xmlns:r="http://schemas.openxmlformats.org/officeDocument/2006/relationships" xmlns:lc="http://schemas.openxmlformats.org/drawingml/2006/lockedCanvas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70000" lnSpcReduction="2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=√(2𝑆𝐷/𝑖𝐶)</a:t>
              </a:r>
              <a:endParaRPr lang="es-CL"/>
            </a:p>
          </xdr:txBody>
        </xdr:sp>
      </mc:Fallback>
    </mc:AlternateContent>
    <xdr:clientData/>
  </xdr:twoCellAnchor>
  <xdr:twoCellAnchor>
    <xdr:from>
      <xdr:col>2</xdr:col>
      <xdr:colOff>234462</xdr:colOff>
      <xdr:row>10</xdr:row>
      <xdr:rowOff>123093</xdr:rowOff>
    </xdr:from>
    <xdr:to>
      <xdr:col>2</xdr:col>
      <xdr:colOff>2342662</xdr:colOff>
      <xdr:row>15</xdr:row>
      <xdr:rowOff>28942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C14DA8B4-E6AF-4EEB-8AC7-CA59426F8AEE}"/>
                </a:ext>
              </a:extLst>
            </xdr:cNvPr>
            <xdr:cNvSpPr txBox="1"/>
          </xdr:nvSpPr>
          <xdr:spPr bwMode="auto">
            <a:xfrm>
              <a:off x="2960077" y="1940170"/>
              <a:ext cx="2108200" cy="814387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:r="http://schemas.openxmlformats.org/officeDocument/2006/relationships" xmlns="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85000" lnSpcReduction="1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𝐹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</m:t>
                    </m:r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𝑖𝐶</m:t>
                    </m:r>
                    <m:sSup>
                      <m:sSup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p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C14DA8B4-E6AF-4EEB-8AC7-CA59426F8AEE}"/>
                </a:ext>
              </a:extLst>
            </xdr:cNvPr>
            <xdr:cNvSpPr txBox="1"/>
          </xdr:nvSpPr>
          <xdr:spPr bwMode="auto">
            <a:xfrm>
              <a:off x="2960077" y="1940170"/>
              <a:ext cx="2108200" cy="814387"/>
            </a:xfrm>
            <a:prstGeom prst="rect">
              <a:avLst/>
            </a:prstGeom>
            <a:noFill/>
            <a:extLst>
              <a:ext uri="{909E8E84-426E-40dd-AFC4-6F175D3DCCD1}">
                <a14:hiddenFill xmlns:p="http://schemas.openxmlformats.org/presentationml/2006/main" xmlns="" xmlns:a14="http://schemas.microsoft.com/office/drawing/2010/main" xmlns:r="http://schemas.openxmlformats.org/officeDocument/2006/relationships" xmlns:lc="http://schemas.openxmlformats.org/drawingml/2006/lockedCanvas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85000" lnSpcReduction="100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𝐹=𝑆+1/2 𝑖𝐶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 𝑇</a:t>
              </a:r>
              <a:endParaRPr lang="es-CL"/>
            </a:p>
          </xdr:txBody>
        </xdr:sp>
      </mc:Fallback>
    </mc:AlternateContent>
    <xdr:clientData/>
  </xdr:twoCellAnchor>
  <xdr:twoCellAnchor>
    <xdr:from>
      <xdr:col>2</xdr:col>
      <xdr:colOff>240324</xdr:colOff>
      <xdr:row>15</xdr:row>
      <xdr:rowOff>17585</xdr:rowOff>
    </xdr:from>
    <xdr:to>
      <xdr:col>2</xdr:col>
      <xdr:colOff>2348524</xdr:colOff>
      <xdr:row>19</xdr:row>
      <xdr:rowOff>87556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AC23CD13-5D89-4FFA-B3FF-B14D9601F8F2}"/>
                </a:ext>
              </a:extLst>
            </xdr:cNvPr>
            <xdr:cNvSpPr txBox="1"/>
          </xdr:nvSpPr>
          <xdr:spPr bwMode="auto">
            <a:xfrm>
              <a:off x="2965939" y="2743200"/>
              <a:ext cx="2108200" cy="814387"/>
            </a:xfrm>
            <a:prstGeom prst="rect">
              <a:avLst/>
            </a:prstGeom>
            <a:noFill/>
            <a:extLst>
              <a:ext uri="{909E8E84-426E-40dd-AFC4-6F175D3DCCD1}">
                <a14:hiddenFill xmlns:lc="http://schemas.openxmlformats.org/drawingml/2006/lockedCanvas" xmlns="" xmlns:r="http://schemas.openxmlformats.org/officeDocument/2006/relationships" xmlns:p="http://schemas.openxmlformats.org/presentationml/2006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925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s-CL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sSup>
                          <m:sSupPr>
                            <m:ctrlPr>
                              <a:rPr lang="es-CL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p>
                            <m:r>
                              <a:rPr lang="en-US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∗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AC23CD13-5D89-4FFA-B3FF-B14D9601F8F2}"/>
                </a:ext>
              </a:extLst>
            </xdr:cNvPr>
            <xdr:cNvSpPr txBox="1"/>
          </xdr:nvSpPr>
          <xdr:spPr bwMode="auto">
            <a:xfrm>
              <a:off x="2965939" y="2743200"/>
              <a:ext cx="2108200" cy="814387"/>
            </a:xfrm>
            <a:prstGeom prst="rect">
              <a:avLst/>
            </a:prstGeom>
            <a:noFill/>
            <a:extLst>
              <a:ext uri="{909E8E84-426E-40dd-AFC4-6F175D3DCCD1}">
                <a14:hiddenFill xmlns:p="http://schemas.openxmlformats.org/presentationml/2006/main" xmlns:r="http://schemas.openxmlformats.org/officeDocument/2006/relationships" xmlns:a14="http://schemas.microsoft.com/office/drawing/2010/main" xmlns="" xmlns:lc="http://schemas.openxmlformats.org/drawingml/2006/lockedCanvas">
                  <a:solidFill>
                    <a:srgbClr val="FFFFFF"/>
                  </a:solidFill>
                </a14:hiddenFill>
              </a:ext>
            </a:extLst>
          </xdr:spPr>
          <xdr:txBody>
            <a:bodyPr wrap="square">
              <a:normAutofit fontScale="92500"/>
            </a:bodyPr>
            <a:lstStyle>
              <a:defPPr>
                <a:defRPr lang="es-E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ahoma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𝑇</a:t>
              </a:r>
              <a:r>
                <a:rPr lang="es-CL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𝑄</a:t>
              </a:r>
              <a:r>
                <a:rPr lang="es-CL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∗ </a:t>
              </a:r>
              <a:endParaRPr lang="es-CL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D6B1-12D3-415E-B53A-548F39AE4CC3}">
  <dimension ref="A1:H6"/>
  <sheetViews>
    <sheetView zoomScale="130" zoomScaleNormal="130" workbookViewId="0">
      <selection activeCell="B17" sqref="B17"/>
    </sheetView>
  </sheetViews>
  <sheetFormatPr defaultRowHeight="15" x14ac:dyDescent="0.25"/>
  <cols>
    <col min="1" max="1" width="13.140625" style="33" bestFit="1" customWidth="1"/>
    <col min="2" max="2" width="19.85546875" style="33" customWidth="1"/>
    <col min="3" max="3" width="11.140625" style="33" customWidth="1"/>
    <col min="4" max="4" width="21.28515625" style="33" customWidth="1"/>
    <col min="5" max="5" width="22.140625" style="33" bestFit="1" customWidth="1"/>
    <col min="6" max="6" width="9.7109375" style="33" customWidth="1"/>
    <col min="7" max="7" width="17.85546875" style="33" customWidth="1"/>
    <col min="8" max="8" width="16.28515625" style="33" customWidth="1"/>
    <col min="9" max="9" width="24.28515625" style="33" customWidth="1"/>
    <col min="10" max="16384" width="9.140625" style="33"/>
  </cols>
  <sheetData>
    <row r="1" spans="1:8" x14ac:dyDescent="0.25">
      <c r="A1" s="30" t="s">
        <v>11</v>
      </c>
      <c r="B1" s="30"/>
      <c r="D1" s="30" t="s">
        <v>48</v>
      </c>
      <c r="E1" s="30"/>
      <c r="G1" s="30" t="s">
        <v>13</v>
      </c>
      <c r="H1" s="30"/>
    </row>
    <row r="2" spans="1:8" x14ac:dyDescent="0.25">
      <c r="A2" s="1" t="s">
        <v>4</v>
      </c>
      <c r="B2" s="1" t="s">
        <v>6</v>
      </c>
      <c r="D2" s="1" t="s">
        <v>40</v>
      </c>
      <c r="E2" s="16" t="s">
        <v>49</v>
      </c>
      <c r="G2" s="1" t="s">
        <v>40</v>
      </c>
      <c r="H2" s="16"/>
    </row>
    <row r="3" spans="1:8" x14ac:dyDescent="0.25">
      <c r="A3" s="3" t="s">
        <v>36</v>
      </c>
      <c r="B3" s="4"/>
      <c r="D3" s="1" t="s">
        <v>41</v>
      </c>
      <c r="E3" s="16" t="s">
        <v>50</v>
      </c>
      <c r="G3" s="1" t="s">
        <v>41</v>
      </c>
      <c r="H3" s="16"/>
    </row>
    <row r="4" spans="1:8" x14ac:dyDescent="0.25">
      <c r="A4" s="3" t="s">
        <v>37</v>
      </c>
      <c r="B4" s="4"/>
      <c r="D4" s="1" t="s">
        <v>51</v>
      </c>
      <c r="E4" s="16" t="s">
        <v>52</v>
      </c>
      <c r="G4" s="1" t="s">
        <v>42</v>
      </c>
      <c r="H4" s="16"/>
    </row>
    <row r="5" spans="1:8" x14ac:dyDescent="0.25">
      <c r="A5" s="3" t="s">
        <v>38</v>
      </c>
      <c r="B5" s="4">
        <v>2400</v>
      </c>
    </row>
    <row r="6" spans="1:8" x14ac:dyDescent="0.25">
      <c r="A6" s="3" t="s">
        <v>39</v>
      </c>
      <c r="B6" s="4">
        <v>350</v>
      </c>
    </row>
  </sheetData>
  <mergeCells count="3">
    <mergeCell ref="A1:B1"/>
    <mergeCell ref="G1:H1"/>
    <mergeCell ref="D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0210-A8CD-4349-9738-8F247B9CD01D}">
  <dimension ref="A1:N31"/>
  <sheetViews>
    <sheetView workbookViewId="0">
      <selection activeCell="G31" sqref="G31"/>
    </sheetView>
  </sheetViews>
  <sheetFormatPr defaultRowHeight="15" x14ac:dyDescent="0.25"/>
  <cols>
    <col min="1" max="1" width="3" bestFit="1" customWidth="1"/>
    <col min="2" max="2" width="9.42578125" bestFit="1" customWidth="1"/>
    <col min="3" max="3" width="22.42578125" bestFit="1" customWidth="1"/>
    <col min="4" max="4" width="14.140625" customWidth="1"/>
    <col min="5" max="6" width="12.140625" bestFit="1" customWidth="1"/>
    <col min="11" max="11" width="22.28515625" bestFit="1" customWidth="1"/>
    <col min="12" max="12" width="24.5703125" bestFit="1" customWidth="1"/>
    <col min="13" max="13" width="22.28515625" bestFit="1" customWidth="1"/>
    <col min="14" max="14" width="24.5703125" bestFit="1" customWidth="1"/>
  </cols>
  <sheetData>
    <row r="1" spans="1:14" x14ac:dyDescent="0.25">
      <c r="A1" t="s">
        <v>94</v>
      </c>
      <c r="B1" t="s">
        <v>84</v>
      </c>
      <c r="C1" t="s">
        <v>113</v>
      </c>
      <c r="D1" t="s">
        <v>116</v>
      </c>
      <c r="E1" t="s">
        <v>95</v>
      </c>
      <c r="F1" t="s">
        <v>96</v>
      </c>
      <c r="I1" t="s">
        <v>115</v>
      </c>
      <c r="M1" t="s">
        <v>97</v>
      </c>
    </row>
    <row r="2" spans="1:14" x14ac:dyDescent="0.25">
      <c r="A2">
        <v>0</v>
      </c>
      <c r="B2" s="24">
        <v>40.229233043505239</v>
      </c>
      <c r="C2" s="24">
        <f>$J$2*E2+$J$3*F2+$J$4</f>
        <v>43.0290408869689</v>
      </c>
      <c r="D2" s="24">
        <f>(C2-B2)*(C2-B2)</f>
        <v>7.8389239603206367</v>
      </c>
      <c r="E2" s="24">
        <v>49.394457036975737</v>
      </c>
      <c r="F2" s="24">
        <v>575.06004766679985</v>
      </c>
      <c r="I2" t="s">
        <v>110</v>
      </c>
      <c r="J2">
        <v>0.87113096222027897</v>
      </c>
      <c r="M2" t="s">
        <v>98</v>
      </c>
      <c r="N2" t="s">
        <v>99</v>
      </c>
    </row>
    <row r="3" spans="1:14" x14ac:dyDescent="0.25">
      <c r="A3">
        <v>1</v>
      </c>
      <c r="B3" s="24">
        <v>86.805142761068339</v>
      </c>
      <c r="C3" s="24">
        <f t="shared" ref="C3:C14" si="0">$J$2*E3+$J$3*F3+$J$4</f>
        <v>80.106062434546729</v>
      </c>
      <c r="D3" s="24">
        <f t="shared" ref="D3:D14" si="1">(C3-B3)*(C3-B3)</f>
        <v>44.877677221188883</v>
      </c>
      <c r="E3" s="24">
        <v>91.956394513148609</v>
      </c>
      <c r="F3" s="24">
        <v>625.97298680132917</v>
      </c>
      <c r="I3" t="s">
        <v>111</v>
      </c>
      <c r="J3">
        <v>0</v>
      </c>
      <c r="M3" t="s">
        <v>100</v>
      </c>
      <c r="N3" t="s">
        <v>101</v>
      </c>
    </row>
    <row r="4" spans="1:14" x14ac:dyDescent="0.25">
      <c r="A4">
        <v>2</v>
      </c>
      <c r="B4" s="24">
        <v>57.248078621781993</v>
      </c>
      <c r="C4" s="24">
        <f t="shared" si="0"/>
        <v>52.041293301810306</v>
      </c>
      <c r="D4" s="24">
        <f t="shared" si="1"/>
        <v>27.110613368272656</v>
      </c>
      <c r="E4" s="24">
        <v>59.739919207062755</v>
      </c>
      <c r="F4" s="24">
        <v>245.24636079674397</v>
      </c>
      <c r="I4" t="s">
        <v>112</v>
      </c>
      <c r="J4">
        <v>0</v>
      </c>
      <c r="M4" t="s">
        <v>102</v>
      </c>
      <c r="N4" t="s">
        <v>103</v>
      </c>
    </row>
    <row r="5" spans="1:14" x14ac:dyDescent="0.25">
      <c r="A5">
        <v>3</v>
      </c>
      <c r="B5" s="24">
        <v>26.415742155584233</v>
      </c>
      <c r="C5" s="24">
        <f t="shared" si="0"/>
        <v>34.61922678769956</v>
      </c>
      <c r="D5" s="24">
        <f t="shared" si="1"/>
        <v>67.297160109352333</v>
      </c>
      <c r="E5" s="24">
        <v>39.740553704421714</v>
      </c>
      <c r="F5" s="24">
        <v>189.51736666458265</v>
      </c>
      <c r="M5" t="s">
        <v>104</v>
      </c>
      <c r="N5" t="s">
        <v>105</v>
      </c>
    </row>
    <row r="6" spans="1:14" x14ac:dyDescent="0.25">
      <c r="A6">
        <v>4</v>
      </c>
      <c r="B6" s="24">
        <v>31.586721647149407</v>
      </c>
      <c r="C6" s="24">
        <f t="shared" si="0"/>
        <v>34.746507411731841</v>
      </c>
      <c r="D6" s="24">
        <f t="shared" si="1"/>
        <v>9.9842460780577973</v>
      </c>
      <c r="E6" s="24">
        <v>39.886663336098536</v>
      </c>
      <c r="F6" s="24">
        <v>145.36819436252611</v>
      </c>
      <c r="M6" t="s">
        <v>106</v>
      </c>
      <c r="N6" t="s">
        <v>107</v>
      </c>
    </row>
    <row r="7" spans="1:14" x14ac:dyDescent="0.25">
      <c r="A7">
        <v>5</v>
      </c>
      <c r="B7" s="24">
        <v>84.619114385978349</v>
      </c>
      <c r="C7" s="24">
        <f t="shared" si="0"/>
        <v>86.861260035590533</v>
      </c>
      <c r="D7" s="24">
        <f t="shared" si="1"/>
        <v>5.0272171140748396</v>
      </c>
      <c r="E7" s="24">
        <v>99.710908924881394</v>
      </c>
      <c r="F7" s="24">
        <v>593.086740746857</v>
      </c>
      <c r="M7" t="s">
        <v>108</v>
      </c>
      <c r="N7" t="s">
        <v>109</v>
      </c>
    </row>
    <row r="8" spans="1:14" x14ac:dyDescent="0.25">
      <c r="A8">
        <v>6</v>
      </c>
      <c r="B8" s="24">
        <v>85.262522864399457</v>
      </c>
      <c r="C8" s="24">
        <f t="shared" si="0"/>
        <v>78.556821087353413</v>
      </c>
      <c r="D8" s="24">
        <f t="shared" si="1"/>
        <v>44.966436322678483</v>
      </c>
      <c r="E8" s="24">
        <v>90.177969208135096</v>
      </c>
      <c r="F8" s="24">
        <v>380.59411870575764</v>
      </c>
    </row>
    <row r="9" spans="1:14" x14ac:dyDescent="0.25">
      <c r="A9">
        <v>7</v>
      </c>
      <c r="B9" s="24">
        <v>9.165122562289973</v>
      </c>
      <c r="C9" s="24">
        <f t="shared" si="0"/>
        <v>15.876297079253826</v>
      </c>
      <c r="D9" s="24">
        <f t="shared" si="1"/>
        <v>45.039863397145005</v>
      </c>
      <c r="E9" s="24">
        <v>18.224925720455861</v>
      </c>
      <c r="F9" s="24">
        <v>540.82188648236558</v>
      </c>
    </row>
    <row r="10" spans="1:14" x14ac:dyDescent="0.25">
      <c r="A10">
        <v>8</v>
      </c>
      <c r="B10" s="24">
        <v>32.740286183803178</v>
      </c>
      <c r="C10" s="24">
        <f t="shared" si="0"/>
        <v>30.184550205548472</v>
      </c>
      <c r="D10" s="24">
        <f t="shared" si="1"/>
        <v>6.5317863905455393</v>
      </c>
      <c r="E10" s="24">
        <v>34.649842003797175</v>
      </c>
      <c r="F10" s="24">
        <v>86.877100448563397</v>
      </c>
    </row>
    <row r="11" spans="1:14" x14ac:dyDescent="0.25">
      <c r="A11">
        <v>9</v>
      </c>
      <c r="B11" s="24">
        <v>72.144303950274164</v>
      </c>
      <c r="C11" s="24">
        <f t="shared" si="0"/>
        <v>69.238030647313693</v>
      </c>
      <c r="D11" s="24">
        <f t="shared" si="1"/>
        <v>8.4464245115007692</v>
      </c>
      <c r="E11" s="24">
        <v>79.480621915727269</v>
      </c>
      <c r="F11" s="24">
        <v>492.91108491042689</v>
      </c>
    </row>
    <row r="12" spans="1:14" x14ac:dyDescent="0.25">
      <c r="A12">
        <v>10</v>
      </c>
      <c r="B12" s="24">
        <v>48.763398889029695</v>
      </c>
      <c r="C12" s="24">
        <f t="shared" si="0"/>
        <v>57.455112327815023</v>
      </c>
      <c r="D12" s="24">
        <f t="shared" si="1"/>
        <v>75.545882501961472</v>
      </c>
      <c r="E12" s="24">
        <v>65.954620854454959</v>
      </c>
      <c r="F12" s="24">
        <v>552.32247563880128</v>
      </c>
    </row>
    <row r="13" spans="1:14" x14ac:dyDescent="0.25">
      <c r="A13">
        <v>11</v>
      </c>
      <c r="B13" s="24">
        <v>4.079946240152255</v>
      </c>
      <c r="C13" s="24">
        <f t="shared" si="0"/>
        <v>12.625689791729775</v>
      </c>
      <c r="D13" s="24">
        <f t="shared" si="1"/>
        <v>73.029732849328752</v>
      </c>
      <c r="E13" s="24">
        <v>14.493446266162186</v>
      </c>
      <c r="F13" s="24">
        <v>480.20904068045087</v>
      </c>
    </row>
    <row r="14" spans="1:14" x14ac:dyDescent="0.25">
      <c r="A14">
        <v>12</v>
      </c>
      <c r="B14" s="24">
        <v>35.651598530957543</v>
      </c>
      <c r="C14" s="24">
        <f t="shared" si="0"/>
        <v>40.357212175536688</v>
      </c>
      <c r="D14" s="24">
        <f t="shared" si="1"/>
        <v>22.142799772049425</v>
      </c>
      <c r="E14" s="24">
        <v>46.327376623920003</v>
      </c>
      <c r="F14" s="24">
        <v>92.749401328023794</v>
      </c>
    </row>
    <row r="15" spans="1:14" x14ac:dyDescent="0.25">
      <c r="A15">
        <v>13</v>
      </c>
      <c r="C15" s="24">
        <f>$J$2*E15+$J$3*F15+$J$4</f>
        <v>47.16535971252798</v>
      </c>
      <c r="E15" s="24">
        <v>54.142674015760086</v>
      </c>
      <c r="F15" s="24">
        <v>623.47155531922476</v>
      </c>
    </row>
    <row r="16" spans="1:14" x14ac:dyDescent="0.25">
      <c r="A16">
        <v>14</v>
      </c>
      <c r="C16" s="24">
        <f t="shared" ref="C16:C26" si="2">$J$2*E16+$J$3*F16+$J$4</f>
        <v>77.582794460910037</v>
      </c>
      <c r="E16" s="24">
        <v>89.059851877118817</v>
      </c>
      <c r="F16" s="24">
        <v>461.7873029257467</v>
      </c>
    </row>
    <row r="17" spans="1:6" x14ac:dyDescent="0.25">
      <c r="A17">
        <v>15</v>
      </c>
      <c r="C17" s="24">
        <f t="shared" si="2"/>
        <v>58.608091652945291</v>
      </c>
      <c r="E17" s="24">
        <v>67.278163898076812</v>
      </c>
      <c r="F17" s="24">
        <v>516.08368643848848</v>
      </c>
    </row>
    <row r="18" spans="1:6" x14ac:dyDescent="0.25">
      <c r="A18">
        <v>16</v>
      </c>
      <c r="C18" s="24">
        <f t="shared" si="2"/>
        <v>30.897361602246971</v>
      </c>
      <c r="E18" s="24">
        <v>35.468101746146054</v>
      </c>
      <c r="F18" s="24">
        <v>147.28855369588749</v>
      </c>
    </row>
    <row r="19" spans="1:6" x14ac:dyDescent="0.25">
      <c r="A19">
        <v>17</v>
      </c>
      <c r="C19" s="24">
        <f t="shared" si="2"/>
        <v>28.281612866122707</v>
      </c>
      <c r="E19" s="24">
        <v>32.465397388746773</v>
      </c>
      <c r="F19" s="24">
        <v>341.32552551153748</v>
      </c>
    </row>
    <row r="20" spans="1:6" x14ac:dyDescent="0.25">
      <c r="A20">
        <v>18</v>
      </c>
      <c r="C20" s="24">
        <f t="shared" si="2"/>
        <v>81.236967088081883</v>
      </c>
      <c r="E20" s="24">
        <v>93.254597312246446</v>
      </c>
      <c r="F20" s="24">
        <v>647.57485856072469</v>
      </c>
    </row>
    <row r="21" spans="1:6" x14ac:dyDescent="0.25">
      <c r="A21">
        <v>19</v>
      </c>
      <c r="C21" s="24">
        <f t="shared" si="2"/>
        <v>78.974157265675231</v>
      </c>
      <c r="E21" s="24">
        <v>90.657043189454896</v>
      </c>
      <c r="F21" s="24">
        <v>566.14089098279499</v>
      </c>
    </row>
    <row r="22" spans="1:6" x14ac:dyDescent="0.25">
      <c r="A22">
        <v>20</v>
      </c>
      <c r="C22" s="24">
        <f t="shared" si="2"/>
        <v>9.4880748075334918</v>
      </c>
      <c r="E22" s="24">
        <v>10.891674408347209</v>
      </c>
      <c r="F22" s="24">
        <v>166.23943693202182</v>
      </c>
    </row>
    <row r="23" spans="1:6" x14ac:dyDescent="0.25">
      <c r="A23">
        <v>21</v>
      </c>
      <c r="C23" s="24">
        <f t="shared" si="2"/>
        <v>38.014200819656935</v>
      </c>
      <c r="E23" s="24">
        <v>43.637756512257283</v>
      </c>
      <c r="F23" s="24">
        <v>457.19662183394985</v>
      </c>
    </row>
    <row r="24" spans="1:6" x14ac:dyDescent="0.25">
      <c r="A24">
        <v>22</v>
      </c>
      <c r="C24" s="24">
        <f t="shared" si="2"/>
        <v>76.203807202080696</v>
      </c>
      <c r="E24" s="24">
        <v>87.476866862655925</v>
      </c>
      <c r="F24" s="24">
        <v>622.88610327649008</v>
      </c>
    </row>
    <row r="25" spans="1:6" x14ac:dyDescent="0.25">
      <c r="A25">
        <v>23</v>
      </c>
      <c r="C25" s="24">
        <f t="shared" si="2"/>
        <v>42.517977115279955</v>
      </c>
      <c r="E25" s="24">
        <v>48.80779005594411</v>
      </c>
      <c r="F25" s="24">
        <v>283.19853342372528</v>
      </c>
    </row>
    <row r="26" spans="1:6" x14ac:dyDescent="0.25">
      <c r="A26">
        <v>24</v>
      </c>
      <c r="C26" s="24">
        <f t="shared" si="2"/>
        <v>18.465792329715939</v>
      </c>
      <c r="E26" s="24">
        <v>21.197492834661269</v>
      </c>
      <c r="F26" s="24">
        <v>472.86900904320146</v>
      </c>
    </row>
    <row r="27" spans="1:6" x14ac:dyDescent="0.25">
      <c r="B27" t="s">
        <v>117</v>
      </c>
      <c r="C27" s="24">
        <f>SUM(C15:C25)</f>
        <v>568.97040459306118</v>
      </c>
    </row>
    <row r="29" spans="1:6" x14ac:dyDescent="0.25">
      <c r="C29" t="s">
        <v>114</v>
      </c>
      <c r="D29" s="24">
        <f>SUM(D2:D14)</f>
        <v>437.83876359647661</v>
      </c>
    </row>
    <row r="31" spans="1:6" x14ac:dyDescent="0.25">
      <c r="C31">
        <f>_xlfn.STDEV.P(C15:C26)/SQRT(25)</f>
        <v>4.831680802845737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0D30-A2A6-4EC9-8779-CBF19DC94F87}">
  <dimension ref="A1:K30"/>
  <sheetViews>
    <sheetView zoomScale="85" zoomScaleNormal="85" workbookViewId="0">
      <selection activeCell="M22" sqref="M22"/>
    </sheetView>
  </sheetViews>
  <sheetFormatPr defaultRowHeight="15" x14ac:dyDescent="0.25"/>
  <cols>
    <col min="1" max="1" width="5.140625" bestFit="1" customWidth="1"/>
    <col min="2" max="2" width="18.5703125" bestFit="1" customWidth="1"/>
    <col min="3" max="4" width="18.140625" bestFit="1" customWidth="1"/>
    <col min="5" max="5" width="16.5703125" bestFit="1" customWidth="1"/>
    <col min="6" max="6" width="24.5703125" bestFit="1" customWidth="1"/>
    <col min="7" max="7" width="20.7109375" bestFit="1" customWidth="1"/>
    <col min="8" max="8" width="16.5703125" customWidth="1"/>
    <col min="11" max="11" width="20" bestFit="1" customWidth="1"/>
  </cols>
  <sheetData>
    <row r="1" spans="1:11" ht="38.25" customHeight="1" thickBot="1" x14ac:dyDescent="0.3">
      <c r="A1" s="25" t="s">
        <v>94</v>
      </c>
      <c r="B1" s="25" t="s">
        <v>118</v>
      </c>
      <c r="C1" s="25" t="s">
        <v>119</v>
      </c>
      <c r="D1" s="25" t="s">
        <v>120</v>
      </c>
      <c r="E1" s="25" t="s">
        <v>121</v>
      </c>
      <c r="F1" s="25" t="s">
        <v>123</v>
      </c>
      <c r="J1" s="28" t="s">
        <v>4</v>
      </c>
      <c r="K1" s="28"/>
    </row>
    <row r="2" spans="1:11" ht="19.5" thickBot="1" x14ac:dyDescent="0.3">
      <c r="A2" s="26">
        <v>0</v>
      </c>
      <c r="B2" s="27">
        <v>40.200000000000003</v>
      </c>
      <c r="C2" s="26">
        <v>49.4</v>
      </c>
      <c r="D2" s="26">
        <v>575.1</v>
      </c>
      <c r="E2" s="26">
        <f>C2*$K$2+D2*$K$3+$K$4</f>
        <v>38.824812142502573</v>
      </c>
      <c r="F2" s="26"/>
      <c r="J2" s="25" t="s">
        <v>110</v>
      </c>
      <c r="K2" s="25">
        <v>1.020688761051648</v>
      </c>
    </row>
    <row r="3" spans="1:11" ht="19.5" thickBot="1" x14ac:dyDescent="0.3">
      <c r="A3" s="26">
        <v>1</v>
      </c>
      <c r="B3" s="27">
        <v>86.8</v>
      </c>
      <c r="C3" s="26">
        <v>92</v>
      </c>
      <c r="D3" s="26">
        <v>626</v>
      </c>
      <c r="E3" s="26">
        <f>C3*$K$2+D3*$K$3+$K$4</f>
        <v>81.88123443706435</v>
      </c>
      <c r="F3" s="26"/>
      <c r="J3" s="25" t="s">
        <v>111</v>
      </c>
      <c r="K3" s="25">
        <v>-8.3481124997729118E-3</v>
      </c>
    </row>
    <row r="4" spans="1:11" ht="19.5" thickBot="1" x14ac:dyDescent="0.3">
      <c r="A4" s="26">
        <v>2</v>
      </c>
      <c r="B4" s="27">
        <v>57.2</v>
      </c>
      <c r="C4" s="26">
        <v>59.7</v>
      </c>
      <c r="D4" s="26">
        <v>245.2</v>
      </c>
      <c r="E4" s="26">
        <f t="shared" ref="E4:E14" si="0">C4*$K$2+D4*$K$3+$K$4</f>
        <v>52.091948695009634</v>
      </c>
      <c r="F4" s="26"/>
      <c r="J4" s="25" t="s">
        <v>112</v>
      </c>
      <c r="K4" s="25">
        <v>-6.7962131548294309</v>
      </c>
    </row>
    <row r="5" spans="1:11" ht="19.5" thickBot="1" x14ac:dyDescent="0.3">
      <c r="A5" s="26">
        <v>3</v>
      </c>
      <c r="B5" s="27">
        <v>26.4</v>
      </c>
      <c r="C5" s="26">
        <v>39.700000000000003</v>
      </c>
      <c r="D5" s="26">
        <v>189.5</v>
      </c>
      <c r="E5" s="26">
        <f>C5*$K$2+D5*$K$3+$K$4</f>
        <v>32.143163340214031</v>
      </c>
      <c r="F5" s="26"/>
    </row>
    <row r="6" spans="1:11" ht="19.5" thickBot="1" x14ac:dyDescent="0.3">
      <c r="A6" s="26">
        <v>4</v>
      </c>
      <c r="B6" s="27">
        <v>31.6</v>
      </c>
      <c r="C6" s="26">
        <v>39.9</v>
      </c>
      <c r="D6" s="26">
        <v>145.4</v>
      </c>
      <c r="E6" s="26">
        <f t="shared" si="0"/>
        <v>32.715452853664338</v>
      </c>
      <c r="F6" s="26"/>
    </row>
    <row r="7" spans="1:11" ht="19.5" thickBot="1" x14ac:dyDescent="0.3">
      <c r="A7" s="26">
        <v>5</v>
      </c>
      <c r="B7" s="27">
        <v>84.6</v>
      </c>
      <c r="C7" s="26">
        <v>99.7</v>
      </c>
      <c r="D7" s="26">
        <v>593.1</v>
      </c>
      <c r="E7" s="26">
        <f t="shared" si="0"/>
        <v>90.015190798404561</v>
      </c>
      <c r="F7" s="26"/>
    </row>
    <row r="8" spans="1:11" ht="19.5" thickBot="1" x14ac:dyDescent="0.3">
      <c r="A8" s="26">
        <v>6</v>
      </c>
      <c r="B8" s="27">
        <v>85.3</v>
      </c>
      <c r="C8" s="26">
        <v>90.2</v>
      </c>
      <c r="D8" s="26">
        <v>380.6</v>
      </c>
      <c r="E8" s="26">
        <f t="shared" si="0"/>
        <v>82.09262147461564</v>
      </c>
      <c r="F8" s="26"/>
    </row>
    <row r="9" spans="1:11" ht="19.5" thickBot="1" x14ac:dyDescent="0.3">
      <c r="A9" s="26">
        <v>7</v>
      </c>
      <c r="B9" s="27">
        <v>9.1999999999999993</v>
      </c>
      <c r="C9" s="26">
        <v>18.2</v>
      </c>
      <c r="D9" s="26">
        <v>540.79999999999995</v>
      </c>
      <c r="E9" s="26">
        <f t="shared" si="0"/>
        <v>7.2656630564333717</v>
      </c>
      <c r="F9" s="26"/>
    </row>
    <row r="10" spans="1:11" ht="19.5" thickBot="1" x14ac:dyDescent="0.3">
      <c r="A10" s="26">
        <v>8</v>
      </c>
      <c r="B10" s="27">
        <v>32.700000000000003</v>
      </c>
      <c r="C10" s="26">
        <v>34.6</v>
      </c>
      <c r="D10" s="26">
        <v>86.9</v>
      </c>
      <c r="E10" s="26">
        <f t="shared" si="0"/>
        <v>27.794167001327324</v>
      </c>
      <c r="F10" s="26"/>
    </row>
    <row r="11" spans="1:11" ht="19.5" thickBot="1" x14ac:dyDescent="0.3">
      <c r="A11" s="26">
        <v>9</v>
      </c>
      <c r="B11" s="27">
        <v>72.099999999999994</v>
      </c>
      <c r="C11" s="26">
        <v>79.5</v>
      </c>
      <c r="D11" s="26">
        <v>492.9</v>
      </c>
      <c r="E11" s="26">
        <f t="shared" si="0"/>
        <v>70.233758697638521</v>
      </c>
      <c r="F11" s="26"/>
    </row>
    <row r="12" spans="1:11" ht="19.5" thickBot="1" x14ac:dyDescent="0.3">
      <c r="A12" s="26">
        <v>10</v>
      </c>
      <c r="B12" s="27">
        <v>48.8</v>
      </c>
      <c r="C12" s="26">
        <v>66</v>
      </c>
      <c r="D12" s="26">
        <v>552.29999999999995</v>
      </c>
      <c r="E12" s="26">
        <f t="shared" si="0"/>
        <v>55.958582540954751</v>
      </c>
      <c r="F12" s="26"/>
    </row>
    <row r="13" spans="1:11" ht="19.5" thickBot="1" x14ac:dyDescent="0.3">
      <c r="A13" s="26">
        <v>11</v>
      </c>
      <c r="B13" s="27">
        <v>4.0999999999999996</v>
      </c>
      <c r="C13" s="26">
        <v>14.5</v>
      </c>
      <c r="D13" s="26">
        <v>480.2</v>
      </c>
      <c r="E13" s="26">
        <f t="shared" si="0"/>
        <v>3.9950102580285112</v>
      </c>
      <c r="F13" s="26"/>
    </row>
    <row r="14" spans="1:11" ht="19.5" thickBot="1" x14ac:dyDescent="0.3">
      <c r="A14" s="26">
        <v>12</v>
      </c>
      <c r="B14" s="27">
        <v>35.700000000000003</v>
      </c>
      <c r="C14" s="26">
        <v>46.3</v>
      </c>
      <c r="D14" s="26">
        <v>92.7</v>
      </c>
      <c r="E14" s="26">
        <f t="shared" si="0"/>
        <v>39.687806453132914</v>
      </c>
      <c r="F14" s="26"/>
    </row>
    <row r="15" spans="1:11" ht="19.5" thickBot="1" x14ac:dyDescent="0.3">
      <c r="A15" s="26">
        <v>13</v>
      </c>
      <c r="C15" s="26">
        <v>54.1</v>
      </c>
      <c r="D15" s="26">
        <v>623.5</v>
      </c>
      <c r="E15" s="26"/>
      <c r="F15" s="26"/>
      <c r="G15" s="26" t="s">
        <v>122</v>
      </c>
      <c r="H15" s="26">
        <f>SUM(F2:F14)</f>
        <v>0</v>
      </c>
    </row>
    <row r="16" spans="1:11" ht="19.5" thickBot="1" x14ac:dyDescent="0.3">
      <c r="A16" s="26">
        <v>14</v>
      </c>
      <c r="C16" s="26">
        <v>89.1</v>
      </c>
      <c r="D16" s="26">
        <v>461.8</v>
      </c>
      <c r="E16" s="26"/>
      <c r="F16" s="26"/>
    </row>
    <row r="17" spans="1:6" ht="19.5" thickBot="1" x14ac:dyDescent="0.3">
      <c r="A17" s="26">
        <v>15</v>
      </c>
      <c r="C17" s="26">
        <v>67.3</v>
      </c>
      <c r="D17" s="26">
        <v>516.1</v>
      </c>
      <c r="E17" s="26"/>
      <c r="F17" s="26"/>
    </row>
    <row r="18" spans="1:6" ht="19.5" thickBot="1" x14ac:dyDescent="0.3">
      <c r="A18" s="26">
        <v>16</v>
      </c>
      <c r="C18" s="26">
        <v>35.5</v>
      </c>
      <c r="D18" s="26">
        <v>147.30000000000001</v>
      </c>
      <c r="E18" s="26"/>
      <c r="F18" s="26"/>
    </row>
    <row r="19" spans="1:6" ht="19.5" thickBot="1" x14ac:dyDescent="0.3">
      <c r="A19" s="26">
        <v>17</v>
      </c>
      <c r="C19" s="26">
        <v>32.5</v>
      </c>
      <c r="D19" s="26">
        <v>341.3</v>
      </c>
      <c r="E19" s="26"/>
      <c r="F19" s="26"/>
    </row>
    <row r="20" spans="1:6" ht="19.5" thickBot="1" x14ac:dyDescent="0.3">
      <c r="A20" s="26">
        <v>18</v>
      </c>
      <c r="C20" s="26">
        <v>93.3</v>
      </c>
      <c r="D20" s="26">
        <v>647.6</v>
      </c>
      <c r="E20" s="26"/>
      <c r="F20" s="26"/>
    </row>
    <row r="21" spans="1:6" ht="19.5" thickBot="1" x14ac:dyDescent="0.3">
      <c r="A21" s="26">
        <v>19</v>
      </c>
      <c r="C21" s="26">
        <v>90.7</v>
      </c>
      <c r="D21" s="26">
        <v>566.1</v>
      </c>
      <c r="E21" s="26"/>
      <c r="F21" s="26"/>
    </row>
    <row r="22" spans="1:6" ht="19.5" thickBot="1" x14ac:dyDescent="0.3">
      <c r="A22" s="26">
        <v>20</v>
      </c>
      <c r="C22" s="26">
        <v>10.9</v>
      </c>
      <c r="D22" s="26">
        <v>166.2</v>
      </c>
      <c r="E22" s="26"/>
      <c r="F22" s="26"/>
    </row>
    <row r="23" spans="1:6" ht="19.5" thickBot="1" x14ac:dyDescent="0.3">
      <c r="A23" s="26">
        <v>21</v>
      </c>
      <c r="C23" s="26">
        <v>43.6</v>
      </c>
      <c r="D23" s="26">
        <v>457.2</v>
      </c>
      <c r="E23" s="26"/>
      <c r="F23" s="26"/>
    </row>
    <row r="24" spans="1:6" ht="19.5" thickBot="1" x14ac:dyDescent="0.3">
      <c r="A24" s="26">
        <v>22</v>
      </c>
      <c r="C24" s="26">
        <v>87.5</v>
      </c>
      <c r="D24" s="26">
        <v>622.9</v>
      </c>
      <c r="E24" s="26"/>
      <c r="F24" s="26"/>
    </row>
    <row r="25" spans="1:6" ht="19.5" thickBot="1" x14ac:dyDescent="0.3">
      <c r="A25" s="26">
        <v>23</v>
      </c>
      <c r="C25" s="26">
        <v>48.8</v>
      </c>
      <c r="D25" s="26">
        <v>283.2</v>
      </c>
      <c r="E25" s="26"/>
      <c r="F25" s="26"/>
    </row>
    <row r="26" spans="1:6" ht="18.75" x14ac:dyDescent="0.25">
      <c r="A26" s="26">
        <v>24</v>
      </c>
      <c r="C26" s="26">
        <v>21.2</v>
      </c>
      <c r="D26" s="26">
        <v>472.9</v>
      </c>
      <c r="E26" s="26"/>
      <c r="F26" s="26"/>
    </row>
    <row r="29" spans="1:6" x14ac:dyDescent="0.25">
      <c r="F29" t="s">
        <v>124</v>
      </c>
    </row>
    <row r="30" spans="1:6" x14ac:dyDescent="0.25">
      <c r="F30" t="s">
        <v>125</v>
      </c>
    </row>
  </sheetData>
  <mergeCells count="1">
    <mergeCell ref="J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CD7E-3DD6-4840-B4B6-AB5462B3A299}">
  <dimension ref="A1:H9"/>
  <sheetViews>
    <sheetView workbookViewId="0">
      <selection activeCell="D10" sqref="D10"/>
    </sheetView>
  </sheetViews>
  <sheetFormatPr defaultRowHeight="15" x14ac:dyDescent="0.25"/>
  <cols>
    <col min="1" max="1" width="18.7109375" style="33" customWidth="1"/>
    <col min="2" max="2" width="19.85546875" style="33" customWidth="1"/>
    <col min="3" max="3" width="11.140625" style="33" customWidth="1"/>
    <col min="4" max="4" width="21.28515625" style="33" customWidth="1"/>
    <col min="5" max="5" width="27.42578125" style="33" customWidth="1"/>
    <col min="6" max="6" width="9.7109375" style="33" customWidth="1"/>
    <col min="7" max="7" width="17.85546875" style="33" customWidth="1"/>
    <col min="8" max="8" width="16.28515625" style="33" customWidth="1"/>
    <col min="9" max="9" width="24.28515625" style="33" customWidth="1"/>
    <col min="10" max="16384" width="9.140625" style="33"/>
  </cols>
  <sheetData>
    <row r="1" spans="1:8" x14ac:dyDescent="0.25">
      <c r="A1" s="30" t="s">
        <v>11</v>
      </c>
      <c r="B1" s="30"/>
      <c r="D1" s="30" t="s">
        <v>48</v>
      </c>
      <c r="E1" s="30"/>
      <c r="G1" s="30" t="s">
        <v>13</v>
      </c>
      <c r="H1" s="30"/>
    </row>
    <row r="2" spans="1:8" x14ac:dyDescent="0.25">
      <c r="A2" s="1" t="s">
        <v>4</v>
      </c>
      <c r="B2" s="1" t="s">
        <v>6</v>
      </c>
      <c r="D2" s="1" t="s">
        <v>40</v>
      </c>
      <c r="E2" s="16" t="s">
        <v>49</v>
      </c>
      <c r="G2" s="1" t="s">
        <v>40</v>
      </c>
      <c r="H2" s="16"/>
    </row>
    <row r="3" spans="1:8" x14ac:dyDescent="0.25">
      <c r="A3" s="3" t="s">
        <v>36</v>
      </c>
      <c r="B3" s="4"/>
      <c r="D3" s="1" t="s">
        <v>41</v>
      </c>
      <c r="E3" s="16" t="s">
        <v>50</v>
      </c>
      <c r="G3" s="1" t="s">
        <v>41</v>
      </c>
      <c r="H3" s="16"/>
    </row>
    <row r="4" spans="1:8" x14ac:dyDescent="0.25">
      <c r="A4" s="3" t="s">
        <v>37</v>
      </c>
      <c r="B4" s="4"/>
      <c r="D4" s="1" t="s">
        <v>51</v>
      </c>
      <c r="E4" s="16" t="s">
        <v>52</v>
      </c>
      <c r="G4" s="1" t="s">
        <v>42</v>
      </c>
      <c r="H4" s="16"/>
    </row>
    <row r="5" spans="1:8" x14ac:dyDescent="0.25">
      <c r="A5" s="3" t="s">
        <v>38</v>
      </c>
      <c r="B5" s="4">
        <v>800</v>
      </c>
    </row>
    <row r="6" spans="1:8" x14ac:dyDescent="0.25">
      <c r="A6" s="3" t="s">
        <v>39</v>
      </c>
      <c r="B6" s="4">
        <v>120</v>
      </c>
    </row>
    <row r="7" spans="1:8" x14ac:dyDescent="0.25">
      <c r="A7" s="3" t="s">
        <v>126</v>
      </c>
      <c r="B7" s="4">
        <v>1200</v>
      </c>
    </row>
    <row r="8" spans="1:8" x14ac:dyDescent="0.25">
      <c r="A8" s="3" t="s">
        <v>127</v>
      </c>
      <c r="B8" s="4">
        <v>2500</v>
      </c>
    </row>
    <row r="9" spans="1:8" x14ac:dyDescent="0.25">
      <c r="A9" s="3" t="s">
        <v>128</v>
      </c>
      <c r="B9" s="4">
        <v>600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57C4-FDDB-4554-88CC-E3903962227A}">
  <dimension ref="A1:G13"/>
  <sheetViews>
    <sheetView zoomScale="130" zoomScaleNormal="130" workbookViewId="0">
      <selection activeCell="E6" sqref="E6"/>
    </sheetView>
  </sheetViews>
  <sheetFormatPr defaultRowHeight="15" x14ac:dyDescent="0.25"/>
  <cols>
    <col min="1" max="1" width="18.42578125" bestFit="1" customWidth="1"/>
    <col min="2" max="2" width="9.85546875" bestFit="1" customWidth="1"/>
    <col min="3" max="3" width="6.7109375" bestFit="1" customWidth="1"/>
    <col min="4" max="4" width="10.42578125" bestFit="1" customWidth="1"/>
    <col min="5" max="5" width="21.5703125" customWidth="1"/>
    <col min="6" max="6" width="18.42578125" bestFit="1" customWidth="1"/>
    <col min="7" max="7" width="23" customWidth="1"/>
  </cols>
  <sheetData>
    <row r="1" spans="1:7" x14ac:dyDescent="0.25">
      <c r="A1" s="30" t="s">
        <v>12</v>
      </c>
      <c r="B1" s="30"/>
      <c r="E1" s="29" t="s">
        <v>13</v>
      </c>
      <c r="F1" s="29"/>
      <c r="G1" s="29"/>
    </row>
    <row r="2" spans="1:7" x14ac:dyDescent="0.25">
      <c r="A2" s="1" t="s">
        <v>4</v>
      </c>
      <c r="B2" s="1" t="s">
        <v>6</v>
      </c>
      <c r="D2" s="2"/>
      <c r="E2" s="5" t="s">
        <v>18</v>
      </c>
      <c r="F2" s="5" t="s">
        <v>8</v>
      </c>
      <c r="G2" s="5" t="s">
        <v>46</v>
      </c>
    </row>
    <row r="3" spans="1:7" x14ac:dyDescent="0.25">
      <c r="A3" s="3" t="s">
        <v>5</v>
      </c>
      <c r="B3" s="4">
        <v>7500</v>
      </c>
      <c r="D3" s="2"/>
      <c r="E3" s="14"/>
      <c r="F3" s="14"/>
      <c r="G3" s="22"/>
    </row>
    <row r="4" spans="1:7" x14ac:dyDescent="0.25">
      <c r="A4" s="3" t="s">
        <v>43</v>
      </c>
      <c r="B4" s="4">
        <v>45</v>
      </c>
      <c r="C4" s="2"/>
      <c r="D4" s="2"/>
    </row>
    <row r="5" spans="1:7" x14ac:dyDescent="0.25">
      <c r="A5" s="3" t="s">
        <v>44</v>
      </c>
      <c r="B5" s="4">
        <v>4000</v>
      </c>
    </row>
    <row r="6" spans="1:7" x14ac:dyDescent="0.25">
      <c r="A6" s="3" t="s">
        <v>3</v>
      </c>
      <c r="B6" s="4"/>
    </row>
    <row r="7" spans="1:7" x14ac:dyDescent="0.25">
      <c r="A7" s="3" t="s">
        <v>45</v>
      </c>
      <c r="B7" s="21"/>
    </row>
    <row r="8" spans="1:7" x14ac:dyDescent="0.25">
      <c r="C8" s="2"/>
      <c r="D8" s="2"/>
    </row>
    <row r="11" spans="1:7" x14ac:dyDescent="0.25">
      <c r="E11" t="s">
        <v>58</v>
      </c>
      <c r="F11" t="s">
        <v>59</v>
      </c>
    </row>
    <row r="12" spans="1:7" x14ac:dyDescent="0.25">
      <c r="E12" t="s">
        <v>60</v>
      </c>
      <c r="F12" t="s">
        <v>61</v>
      </c>
    </row>
    <row r="13" spans="1:7" x14ac:dyDescent="0.25">
      <c r="E13" t="s">
        <v>62</v>
      </c>
      <c r="F13" t="s">
        <v>63</v>
      </c>
    </row>
  </sheetData>
  <mergeCells count="2">
    <mergeCell ref="E1:G1"/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zoomScaleNormal="100" workbookViewId="0">
      <selection activeCell="C26" sqref="C26"/>
    </sheetView>
  </sheetViews>
  <sheetFormatPr defaultRowHeight="15" x14ac:dyDescent="0.25"/>
  <cols>
    <col min="1" max="1" width="23.140625" bestFit="1" customWidth="1"/>
    <col min="2" max="2" width="16.7109375" bestFit="1" customWidth="1"/>
    <col min="3" max="3" width="37.7109375" customWidth="1"/>
    <col min="4" max="4" width="6.7109375" bestFit="1" customWidth="1"/>
    <col min="5" max="5" width="16.85546875" bestFit="1" customWidth="1"/>
    <col min="6" max="6" width="17.85546875" customWidth="1"/>
    <col min="7" max="7" width="21.5703125" customWidth="1"/>
    <col min="8" max="8" width="14" bestFit="1" customWidth="1"/>
  </cols>
  <sheetData>
    <row r="1" spans="1:8" x14ac:dyDescent="0.25">
      <c r="A1" s="30" t="s">
        <v>11</v>
      </c>
      <c r="B1" s="30"/>
      <c r="C1" s="30"/>
      <c r="F1" s="29" t="s">
        <v>13</v>
      </c>
      <c r="G1" s="29"/>
      <c r="H1" s="29"/>
    </row>
    <row r="2" spans="1:8" x14ac:dyDescent="0.25">
      <c r="A2" s="1" t="s">
        <v>0</v>
      </c>
      <c r="B2" s="1" t="s">
        <v>3</v>
      </c>
      <c r="C2" s="1" t="s">
        <v>17</v>
      </c>
      <c r="E2" s="2"/>
      <c r="F2" s="5" t="s">
        <v>0</v>
      </c>
      <c r="G2" s="5" t="s">
        <v>8</v>
      </c>
      <c r="H2" s="5" t="s">
        <v>9</v>
      </c>
    </row>
    <row r="3" spans="1:8" x14ac:dyDescent="0.25">
      <c r="A3" s="3" t="s">
        <v>1</v>
      </c>
      <c r="B3" s="3">
        <v>5000</v>
      </c>
      <c r="C3" s="4">
        <v>10000</v>
      </c>
      <c r="E3" s="2"/>
      <c r="F3" s="6" t="s">
        <v>1</v>
      </c>
      <c r="G3" s="14"/>
      <c r="H3" s="14"/>
    </row>
    <row r="4" spans="1:8" x14ac:dyDescent="0.25">
      <c r="A4" s="3" t="s">
        <v>2</v>
      </c>
      <c r="B4" s="3">
        <v>3500</v>
      </c>
      <c r="C4" s="4">
        <v>18000</v>
      </c>
      <c r="E4" s="2"/>
      <c r="F4" s="6" t="s">
        <v>2</v>
      </c>
      <c r="G4" s="14"/>
      <c r="H4" s="14"/>
    </row>
    <row r="5" spans="1:8" x14ac:dyDescent="0.25">
      <c r="A5" s="3" t="s">
        <v>14</v>
      </c>
      <c r="B5" s="3">
        <v>8500</v>
      </c>
      <c r="C5" s="15"/>
      <c r="E5" s="2"/>
      <c r="F5" s="6" t="s">
        <v>14</v>
      </c>
      <c r="G5" s="14"/>
      <c r="H5" s="14"/>
    </row>
    <row r="6" spans="1:8" x14ac:dyDescent="0.25">
      <c r="B6" s="2"/>
      <c r="C6" s="2"/>
      <c r="D6" s="2"/>
      <c r="E6" s="2"/>
    </row>
    <row r="7" spans="1:8" x14ac:dyDescent="0.25">
      <c r="A7" s="30" t="s">
        <v>12</v>
      </c>
      <c r="B7" s="30"/>
      <c r="C7" s="2"/>
    </row>
    <row r="8" spans="1:8" x14ac:dyDescent="0.25">
      <c r="A8" s="1" t="s">
        <v>4</v>
      </c>
      <c r="B8" s="1" t="s">
        <v>6</v>
      </c>
    </row>
    <row r="9" spans="1:8" x14ac:dyDescent="0.25">
      <c r="A9" s="3" t="s">
        <v>5</v>
      </c>
      <c r="B9" s="4">
        <v>10000</v>
      </c>
    </row>
    <row r="10" spans="1:8" x14ac:dyDescent="0.25">
      <c r="A10" s="3" t="s">
        <v>7</v>
      </c>
      <c r="B10" s="7">
        <v>0.1</v>
      </c>
    </row>
    <row r="11" spans="1:8" x14ac:dyDescent="0.25">
      <c r="A11" s="3" t="s">
        <v>10</v>
      </c>
      <c r="B11" s="16"/>
      <c r="C11" s="2"/>
      <c r="D11" s="2"/>
      <c r="E11" s="2"/>
    </row>
    <row r="12" spans="1:8" x14ac:dyDescent="0.25">
      <c r="A12" s="3" t="s">
        <v>16</v>
      </c>
      <c r="B12" s="16"/>
    </row>
    <row r="13" spans="1:8" x14ac:dyDescent="0.25">
      <c r="A13" s="3" t="s">
        <v>15</v>
      </c>
      <c r="B13" s="16"/>
    </row>
    <row r="14" spans="1:8" x14ac:dyDescent="0.25">
      <c r="A14" s="3" t="s">
        <v>32</v>
      </c>
      <c r="B14" s="16"/>
    </row>
    <row r="15" spans="1:8" x14ac:dyDescent="0.25">
      <c r="A15" s="3" t="s">
        <v>53</v>
      </c>
      <c r="B15" s="16"/>
    </row>
    <row r="16" spans="1:8" x14ac:dyDescent="0.25">
      <c r="A16" s="3" t="s">
        <v>54</v>
      </c>
      <c r="B16" s="16"/>
    </row>
    <row r="17" spans="1:2" ht="15.6" customHeight="1" x14ac:dyDescent="0.25">
      <c r="A17" s="3" t="s">
        <v>55</v>
      </c>
      <c r="B17" s="16"/>
    </row>
    <row r="18" spans="1:2" x14ac:dyDescent="0.25">
      <c r="A18" s="3" t="s">
        <v>56</v>
      </c>
      <c r="B18" s="16"/>
    </row>
    <row r="19" spans="1:2" x14ac:dyDescent="0.25">
      <c r="A19" s="3" t="s">
        <v>57</v>
      </c>
      <c r="B19" s="16"/>
    </row>
  </sheetData>
  <mergeCells count="3">
    <mergeCell ref="A1:C1"/>
    <mergeCell ref="A7:B7"/>
    <mergeCell ref="F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zoomScale="85" zoomScaleNormal="85" workbookViewId="0">
      <selection activeCell="A7" sqref="A7:B10"/>
    </sheetView>
  </sheetViews>
  <sheetFormatPr defaultRowHeight="15" x14ac:dyDescent="0.25"/>
  <cols>
    <col min="1" max="1" width="19.5703125" bestFit="1" customWidth="1"/>
    <col min="2" max="2" width="19.7109375" bestFit="1" customWidth="1"/>
    <col min="3" max="3" width="15.140625" bestFit="1" customWidth="1"/>
    <col min="4" max="4" width="24.28515625" customWidth="1"/>
    <col min="5" max="5" width="31.28515625" customWidth="1"/>
    <col min="6" max="6" width="32.5703125" customWidth="1"/>
    <col min="7" max="7" width="19.28515625" customWidth="1"/>
    <col min="8" max="8" width="21.140625" customWidth="1"/>
  </cols>
  <sheetData>
    <row r="1" spans="1:8" x14ac:dyDescent="0.25">
      <c r="A1" s="30" t="s">
        <v>11</v>
      </c>
      <c r="B1" s="30"/>
      <c r="C1" s="30"/>
      <c r="D1" s="30"/>
      <c r="E1" s="30"/>
      <c r="F1" s="30"/>
      <c r="G1" s="30"/>
      <c r="H1" s="30"/>
    </row>
    <row r="2" spans="1:8" x14ac:dyDescent="0.25">
      <c r="A2" s="1" t="s">
        <v>19</v>
      </c>
      <c r="B2" s="1" t="s">
        <v>64</v>
      </c>
      <c r="C2" s="1" t="s">
        <v>47</v>
      </c>
      <c r="D2" s="1" t="s">
        <v>3</v>
      </c>
      <c r="E2" s="1" t="s">
        <v>23</v>
      </c>
      <c r="F2" s="1" t="s">
        <v>26</v>
      </c>
      <c r="G2" s="1" t="s">
        <v>27</v>
      </c>
      <c r="H2" s="1" t="s">
        <v>24</v>
      </c>
    </row>
    <row r="3" spans="1:8" x14ac:dyDescent="0.25">
      <c r="A3" s="3" t="s">
        <v>20</v>
      </c>
      <c r="B3" s="3">
        <v>200</v>
      </c>
      <c r="C3" s="3">
        <v>150</v>
      </c>
      <c r="D3" s="3"/>
      <c r="E3" s="3">
        <v>4</v>
      </c>
      <c r="F3" s="3">
        <v>10</v>
      </c>
      <c r="G3" s="3">
        <v>250</v>
      </c>
      <c r="H3" s="7">
        <v>0.95</v>
      </c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</row>
    <row r="6" spans="1:8" x14ac:dyDescent="0.25">
      <c r="B6" s="2"/>
    </row>
    <row r="7" spans="1:8" x14ac:dyDescent="0.25">
      <c r="A7" s="30" t="s">
        <v>12</v>
      </c>
      <c r="B7" s="30"/>
    </row>
    <row r="8" spans="1:8" x14ac:dyDescent="0.25">
      <c r="A8" s="1" t="s">
        <v>4</v>
      </c>
      <c r="B8" s="1" t="s">
        <v>6</v>
      </c>
    </row>
    <row r="9" spans="1:8" x14ac:dyDescent="0.25">
      <c r="A9" s="3" t="s">
        <v>5</v>
      </c>
      <c r="B9" s="4">
        <v>20</v>
      </c>
    </row>
    <row r="10" spans="1:8" x14ac:dyDescent="0.25">
      <c r="A10" s="3" t="s">
        <v>7</v>
      </c>
      <c r="B10" s="7">
        <v>0.2</v>
      </c>
    </row>
    <row r="11" spans="1:8" x14ac:dyDescent="0.25">
      <c r="D11" s="29" t="s">
        <v>13</v>
      </c>
      <c r="E11" s="29"/>
      <c r="F11" s="29"/>
      <c r="G11" s="29"/>
      <c r="H11" s="29"/>
    </row>
    <row r="12" spans="1:8" x14ac:dyDescent="0.25">
      <c r="D12" s="5" t="s">
        <v>25</v>
      </c>
      <c r="E12" s="5" t="s">
        <v>31</v>
      </c>
      <c r="F12" s="5" t="s">
        <v>28</v>
      </c>
      <c r="G12" s="5" t="s">
        <v>29</v>
      </c>
      <c r="H12" s="5" t="s">
        <v>30</v>
      </c>
    </row>
    <row r="13" spans="1:8" x14ac:dyDescent="0.25">
      <c r="D13" s="4"/>
      <c r="E13" s="13"/>
      <c r="F13" s="13"/>
      <c r="G13" s="9"/>
      <c r="H13" s="10"/>
    </row>
  </sheetData>
  <mergeCells count="3">
    <mergeCell ref="A1:H1"/>
    <mergeCell ref="A7:B7"/>
    <mergeCell ref="D11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072B-9ED8-425A-95AE-4B49AC7AC072}">
  <dimension ref="A1:L31"/>
  <sheetViews>
    <sheetView workbookViewId="0">
      <selection activeCell="D7" sqref="D7"/>
    </sheetView>
  </sheetViews>
  <sheetFormatPr defaultRowHeight="15" x14ac:dyDescent="0.25"/>
  <cols>
    <col min="1" max="1" width="19.5703125" bestFit="1" customWidth="1"/>
    <col min="2" max="2" width="9.28515625" bestFit="1" customWidth="1"/>
    <col min="8" max="8" width="21.28515625" bestFit="1" customWidth="1"/>
    <col min="9" max="9" width="23.28515625" bestFit="1" customWidth="1"/>
    <col min="10" max="10" width="24.140625" bestFit="1" customWidth="1"/>
    <col min="11" max="11" width="16.7109375" bestFit="1" customWidth="1"/>
    <col min="12" max="12" width="15.7109375" bestFit="1" customWidth="1"/>
  </cols>
  <sheetData>
    <row r="1" spans="1:12" x14ac:dyDescent="0.25">
      <c r="A1" s="30" t="s">
        <v>4</v>
      </c>
      <c r="B1" s="30"/>
      <c r="F1" s="1" t="s">
        <v>78</v>
      </c>
      <c r="G1" s="1" t="s">
        <v>84</v>
      </c>
      <c r="H1" s="1" t="s">
        <v>80</v>
      </c>
      <c r="I1" s="1" t="s">
        <v>79</v>
      </c>
      <c r="J1" s="1" t="s">
        <v>81</v>
      </c>
      <c r="K1" s="1" t="s">
        <v>82</v>
      </c>
      <c r="L1" s="1" t="s">
        <v>83</v>
      </c>
    </row>
    <row r="2" spans="1:12" x14ac:dyDescent="0.25">
      <c r="A2" s="1" t="s">
        <v>73</v>
      </c>
      <c r="B2" s="1" t="s">
        <v>6</v>
      </c>
      <c r="F2" s="3">
        <v>1</v>
      </c>
      <c r="G2" s="3">
        <v>125</v>
      </c>
      <c r="H2" s="4">
        <v>3000</v>
      </c>
      <c r="I2" s="3"/>
      <c r="J2" s="4"/>
      <c r="K2" s="3"/>
      <c r="L2" s="4"/>
    </row>
    <row r="3" spans="1:12" x14ac:dyDescent="0.25">
      <c r="A3" s="3" t="s">
        <v>74</v>
      </c>
      <c r="B3" s="4">
        <v>48000</v>
      </c>
      <c r="F3" s="3">
        <v>2</v>
      </c>
      <c r="G3" s="3">
        <v>131</v>
      </c>
      <c r="H3" s="18"/>
      <c r="I3" s="3"/>
      <c r="J3" s="18"/>
      <c r="K3" s="3"/>
      <c r="L3" s="18"/>
    </row>
    <row r="4" spans="1:12" x14ac:dyDescent="0.25">
      <c r="A4" s="3" t="s">
        <v>90</v>
      </c>
      <c r="B4" s="18">
        <v>20</v>
      </c>
      <c r="F4" s="3">
        <v>3</v>
      </c>
      <c r="G4" s="3">
        <v>134</v>
      </c>
      <c r="H4" s="7"/>
      <c r="I4" s="3"/>
      <c r="J4" s="7"/>
      <c r="K4" s="3"/>
      <c r="L4" s="7"/>
    </row>
    <row r="5" spans="1:12" x14ac:dyDescent="0.25">
      <c r="A5" s="3" t="s">
        <v>75</v>
      </c>
      <c r="B5" s="7">
        <v>0.15</v>
      </c>
      <c r="F5" s="3">
        <v>4</v>
      </c>
      <c r="G5" s="3">
        <v>125</v>
      </c>
      <c r="H5" s="18"/>
      <c r="I5" s="3"/>
      <c r="J5" s="18"/>
      <c r="K5" s="3"/>
      <c r="L5" s="18"/>
    </row>
    <row r="6" spans="1:12" x14ac:dyDescent="0.25">
      <c r="A6" s="3" t="s">
        <v>76</v>
      </c>
      <c r="B6" s="18">
        <v>1500</v>
      </c>
      <c r="F6" s="3">
        <v>5</v>
      </c>
      <c r="G6" s="3">
        <v>112</v>
      </c>
      <c r="H6" s="18"/>
      <c r="I6" s="3"/>
      <c r="J6" s="18"/>
      <c r="K6" s="3"/>
      <c r="L6" s="18"/>
    </row>
    <row r="7" spans="1:12" x14ac:dyDescent="0.25">
      <c r="A7" s="3" t="s">
        <v>23</v>
      </c>
      <c r="B7" s="18">
        <v>5</v>
      </c>
      <c r="F7" s="3">
        <v>6</v>
      </c>
      <c r="G7" s="3">
        <v>172</v>
      </c>
      <c r="H7" s="18"/>
      <c r="I7" s="3"/>
      <c r="J7" s="18"/>
      <c r="K7" s="3"/>
      <c r="L7" s="18"/>
    </row>
    <row r="8" spans="1:12" x14ac:dyDescent="0.25">
      <c r="A8" s="3" t="s">
        <v>77</v>
      </c>
      <c r="B8" s="18">
        <v>250</v>
      </c>
      <c r="F8" s="3">
        <v>7</v>
      </c>
      <c r="G8" s="3">
        <v>161</v>
      </c>
      <c r="H8" s="18"/>
      <c r="I8" s="3"/>
      <c r="J8" s="18"/>
      <c r="K8" s="3"/>
      <c r="L8" s="18"/>
    </row>
    <row r="9" spans="1:12" x14ac:dyDescent="0.25">
      <c r="A9" s="3" t="s">
        <v>24</v>
      </c>
      <c r="B9" s="7">
        <v>0.95</v>
      </c>
      <c r="F9" s="3">
        <v>8</v>
      </c>
      <c r="G9" s="3">
        <v>219</v>
      </c>
      <c r="H9" s="13"/>
      <c r="I9" s="13"/>
      <c r="J9" s="13"/>
      <c r="K9" s="13"/>
      <c r="L9" s="13"/>
    </row>
    <row r="10" spans="1:12" x14ac:dyDescent="0.25">
      <c r="A10" s="3" t="s">
        <v>91</v>
      </c>
      <c r="B10" s="18">
        <v>12</v>
      </c>
      <c r="F10" s="3">
        <v>9</v>
      </c>
      <c r="G10" s="3">
        <v>305</v>
      </c>
      <c r="H10" s="13"/>
      <c r="I10" s="13"/>
      <c r="J10" s="13"/>
      <c r="K10" s="13"/>
      <c r="L10" s="13"/>
    </row>
    <row r="11" spans="1:12" x14ac:dyDescent="0.25">
      <c r="F11" s="3">
        <v>10</v>
      </c>
      <c r="G11" s="3">
        <v>181</v>
      </c>
      <c r="H11" s="13"/>
      <c r="I11" s="13"/>
      <c r="J11" s="13"/>
      <c r="K11" s="13"/>
      <c r="L11" s="13"/>
    </row>
    <row r="12" spans="1:12" x14ac:dyDescent="0.25">
      <c r="A12" s="30" t="s">
        <v>85</v>
      </c>
      <c r="B12" s="30"/>
      <c r="F12" s="3">
        <v>11</v>
      </c>
      <c r="G12" s="3">
        <v>190</v>
      </c>
      <c r="H12" s="13"/>
      <c r="I12" s="13"/>
      <c r="J12" s="13"/>
      <c r="K12" s="13"/>
      <c r="L12" s="13"/>
    </row>
    <row r="13" spans="1:12" x14ac:dyDescent="0.25">
      <c r="A13" s="1" t="s">
        <v>73</v>
      </c>
      <c r="B13" s="1" t="s">
        <v>6</v>
      </c>
      <c r="F13" s="3">
        <v>12</v>
      </c>
      <c r="G13" s="3">
        <v>133</v>
      </c>
      <c r="H13" s="13"/>
      <c r="I13" s="13"/>
      <c r="J13" s="13"/>
      <c r="K13" s="13"/>
      <c r="L13" s="13"/>
    </row>
    <row r="14" spans="1:12" x14ac:dyDescent="0.25">
      <c r="A14" s="3" t="s">
        <v>86</v>
      </c>
      <c r="B14" s="19"/>
      <c r="F14" s="3">
        <v>13</v>
      </c>
      <c r="G14" s="3">
        <v>269</v>
      </c>
      <c r="H14" s="13"/>
      <c r="I14" s="13"/>
      <c r="J14" s="13"/>
      <c r="K14" s="13"/>
      <c r="L14" s="13"/>
    </row>
    <row r="15" spans="1:12" x14ac:dyDescent="0.25">
      <c r="A15" s="3" t="s">
        <v>87</v>
      </c>
      <c r="B15" s="20"/>
      <c r="F15" s="3">
        <v>14</v>
      </c>
      <c r="G15" s="3">
        <v>215</v>
      </c>
      <c r="H15" s="13"/>
      <c r="I15" s="13"/>
      <c r="J15" s="13"/>
      <c r="K15" s="13"/>
      <c r="L15" s="13"/>
    </row>
    <row r="16" spans="1:12" x14ac:dyDescent="0.25">
      <c r="A16" s="3" t="s">
        <v>88</v>
      </c>
      <c r="B16" s="20"/>
      <c r="F16" s="3">
        <v>15</v>
      </c>
      <c r="G16" s="3">
        <v>170</v>
      </c>
      <c r="H16" s="13"/>
      <c r="I16" s="13"/>
      <c r="J16" s="13"/>
      <c r="K16" s="13"/>
      <c r="L16" s="13"/>
    </row>
    <row r="17" spans="1:12" x14ac:dyDescent="0.25">
      <c r="A17" s="3" t="s">
        <v>89</v>
      </c>
      <c r="B17" s="20"/>
      <c r="F17" s="3">
        <v>16</v>
      </c>
      <c r="G17" s="3">
        <v>32</v>
      </c>
      <c r="H17" s="13"/>
      <c r="I17" s="13"/>
      <c r="J17" s="13"/>
      <c r="K17" s="13"/>
      <c r="L17" s="13"/>
    </row>
    <row r="18" spans="1:12" x14ac:dyDescent="0.25">
      <c r="A18" s="3" t="s">
        <v>70</v>
      </c>
      <c r="B18" s="20"/>
      <c r="F18" s="3">
        <v>17</v>
      </c>
      <c r="G18" s="3">
        <v>228</v>
      </c>
      <c r="H18" s="13"/>
      <c r="I18" s="13"/>
      <c r="J18" s="13"/>
      <c r="K18" s="13"/>
      <c r="L18" s="13"/>
    </row>
    <row r="19" spans="1:12" x14ac:dyDescent="0.25">
      <c r="A19" s="3" t="s">
        <v>30</v>
      </c>
      <c r="B19" s="20"/>
      <c r="F19" s="3">
        <v>18</v>
      </c>
      <c r="G19" s="3">
        <v>156</v>
      </c>
      <c r="H19" s="13"/>
      <c r="I19" s="13"/>
      <c r="J19" s="13"/>
      <c r="K19" s="13"/>
      <c r="L19" s="13"/>
    </row>
    <row r="20" spans="1:12" x14ac:dyDescent="0.25">
      <c r="F20" s="3">
        <v>19</v>
      </c>
      <c r="G20" s="3">
        <v>241</v>
      </c>
      <c r="H20" s="13"/>
      <c r="I20" s="13"/>
      <c r="J20" s="13"/>
      <c r="K20" s="13"/>
      <c r="L20" s="13"/>
    </row>
    <row r="21" spans="1:12" x14ac:dyDescent="0.25">
      <c r="F21" s="3">
        <v>20</v>
      </c>
      <c r="G21" s="3">
        <v>96</v>
      </c>
      <c r="H21" s="13"/>
      <c r="I21" s="13"/>
      <c r="J21" s="13"/>
      <c r="K21" s="13"/>
      <c r="L21" s="13"/>
    </row>
    <row r="22" spans="1:12" x14ac:dyDescent="0.25">
      <c r="F22" s="3">
        <v>21</v>
      </c>
      <c r="G22" s="3">
        <v>212</v>
      </c>
      <c r="H22" s="13"/>
      <c r="I22" s="13"/>
      <c r="J22" s="13"/>
      <c r="K22" s="13"/>
      <c r="L22" s="13"/>
    </row>
    <row r="23" spans="1:12" x14ac:dyDescent="0.25">
      <c r="F23" s="3">
        <v>22</v>
      </c>
      <c r="G23" s="3">
        <v>120</v>
      </c>
      <c r="H23" s="13"/>
      <c r="I23" s="13"/>
      <c r="J23" s="13"/>
      <c r="K23" s="13"/>
      <c r="L23" s="13"/>
    </row>
    <row r="24" spans="1:12" x14ac:dyDescent="0.25">
      <c r="F24" s="3">
        <v>23</v>
      </c>
      <c r="G24" s="3">
        <v>246</v>
      </c>
      <c r="H24" s="13"/>
      <c r="I24" s="13"/>
      <c r="J24" s="13"/>
      <c r="K24" s="13"/>
      <c r="L24" s="13"/>
    </row>
    <row r="25" spans="1:12" x14ac:dyDescent="0.25">
      <c r="F25" s="3">
        <v>24</v>
      </c>
      <c r="G25" s="3">
        <v>103</v>
      </c>
      <c r="H25" s="13"/>
      <c r="I25" s="13"/>
      <c r="J25" s="13"/>
      <c r="K25" s="13"/>
      <c r="L25" s="13"/>
    </row>
    <row r="26" spans="1:12" x14ac:dyDescent="0.25">
      <c r="F26" s="3">
        <v>25</v>
      </c>
      <c r="G26" s="3">
        <v>214</v>
      </c>
      <c r="H26" s="13"/>
      <c r="I26" s="13"/>
      <c r="J26" s="13"/>
      <c r="K26" s="13"/>
      <c r="L26" s="13"/>
    </row>
    <row r="27" spans="1:12" x14ac:dyDescent="0.25">
      <c r="F27" s="3">
        <v>26</v>
      </c>
      <c r="G27" s="3">
        <v>135</v>
      </c>
      <c r="H27" s="13"/>
      <c r="I27" s="13"/>
      <c r="J27" s="13"/>
      <c r="K27" s="13"/>
      <c r="L27" s="13"/>
    </row>
    <row r="28" spans="1:12" x14ac:dyDescent="0.25">
      <c r="F28" s="3">
        <v>27</v>
      </c>
      <c r="G28" s="3">
        <v>230</v>
      </c>
      <c r="H28" s="13"/>
      <c r="I28" s="13"/>
      <c r="J28" s="13"/>
      <c r="K28" s="13"/>
      <c r="L28" s="13"/>
    </row>
    <row r="29" spans="1:12" x14ac:dyDescent="0.25">
      <c r="F29" s="3">
        <v>28</v>
      </c>
      <c r="G29" s="3">
        <v>80</v>
      </c>
      <c r="H29" s="13"/>
      <c r="I29" s="13"/>
      <c r="J29" s="13"/>
      <c r="K29" s="13"/>
      <c r="L29" s="13"/>
    </row>
    <row r="30" spans="1:12" x14ac:dyDescent="0.25">
      <c r="F30" s="3">
        <v>29</v>
      </c>
      <c r="G30" s="3">
        <v>166</v>
      </c>
      <c r="H30" s="13"/>
      <c r="I30" s="13"/>
      <c r="J30" s="13"/>
      <c r="K30" s="13"/>
      <c r="L30" s="13"/>
    </row>
    <row r="31" spans="1:12" x14ac:dyDescent="0.25">
      <c r="F31" s="3">
        <v>30</v>
      </c>
      <c r="G31" s="3">
        <v>110</v>
      </c>
      <c r="H31" s="13"/>
      <c r="I31" s="13"/>
      <c r="J31" s="13"/>
      <c r="K31" s="13"/>
      <c r="L31" s="13"/>
    </row>
  </sheetData>
  <mergeCells count="2">
    <mergeCell ref="A1:B1"/>
    <mergeCell ref="A12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755D-6FA5-4A4B-B1A2-106361E29154}">
  <dimension ref="A1:I11"/>
  <sheetViews>
    <sheetView workbookViewId="0">
      <selection activeCell="F3" sqref="F3"/>
    </sheetView>
  </sheetViews>
  <sheetFormatPr defaultRowHeight="15" x14ac:dyDescent="0.25"/>
  <cols>
    <col min="1" max="1" width="19.5703125" bestFit="1" customWidth="1"/>
    <col min="2" max="2" width="14.42578125" bestFit="1" customWidth="1"/>
    <col min="3" max="3" width="9.7109375" bestFit="1" customWidth="1"/>
    <col min="4" max="4" width="21.85546875" bestFit="1" customWidth="1"/>
    <col min="5" max="5" width="15.7109375" bestFit="1" customWidth="1"/>
    <col min="6" max="6" width="15.7109375" customWidth="1"/>
    <col min="7" max="7" width="16.7109375" bestFit="1" customWidth="1"/>
    <col min="8" max="8" width="17.28515625" bestFit="1" customWidth="1"/>
    <col min="9" max="9" width="15.7109375" bestFit="1" customWidth="1"/>
  </cols>
  <sheetData>
    <row r="1" spans="1:9" x14ac:dyDescent="0.25">
      <c r="A1" s="30" t="s">
        <v>11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1" t="s">
        <v>19</v>
      </c>
      <c r="B2" s="1" t="s">
        <v>21</v>
      </c>
      <c r="C2" s="1" t="s">
        <v>22</v>
      </c>
      <c r="D2" s="1" t="s">
        <v>3</v>
      </c>
      <c r="E2" s="1" t="s">
        <v>23</v>
      </c>
      <c r="F2" s="1" t="s">
        <v>65</v>
      </c>
      <c r="G2" s="1" t="s">
        <v>26</v>
      </c>
      <c r="H2" s="1" t="s">
        <v>27</v>
      </c>
      <c r="I2" s="1" t="s">
        <v>24</v>
      </c>
    </row>
    <row r="3" spans="1:9" x14ac:dyDescent="0.25">
      <c r="A3" s="3" t="s">
        <v>20</v>
      </c>
      <c r="B3" s="3">
        <v>200</v>
      </c>
      <c r="C3" s="3">
        <v>150</v>
      </c>
      <c r="D3" s="3">
        <f>B3*H3</f>
        <v>50000</v>
      </c>
      <c r="E3" s="3">
        <v>4</v>
      </c>
      <c r="F3" s="11"/>
      <c r="G3" s="3">
        <v>10</v>
      </c>
      <c r="H3" s="3">
        <v>250</v>
      </c>
      <c r="I3" s="7">
        <v>0.95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</row>
    <row r="6" spans="1:9" x14ac:dyDescent="0.25">
      <c r="B6" s="2"/>
    </row>
    <row r="7" spans="1:9" x14ac:dyDescent="0.25">
      <c r="A7" s="30" t="s">
        <v>12</v>
      </c>
      <c r="B7" s="30"/>
    </row>
    <row r="8" spans="1:9" x14ac:dyDescent="0.25">
      <c r="A8" s="1" t="s">
        <v>4</v>
      </c>
      <c r="B8" s="1" t="s">
        <v>6</v>
      </c>
      <c r="D8" s="30" t="s">
        <v>13</v>
      </c>
      <c r="E8" s="30"/>
      <c r="F8" s="30"/>
      <c r="G8" s="30"/>
      <c r="H8" s="30"/>
    </row>
    <row r="9" spans="1:9" x14ac:dyDescent="0.25">
      <c r="A9" s="3" t="s">
        <v>5</v>
      </c>
      <c r="B9" s="4">
        <v>20</v>
      </c>
      <c r="D9" s="8" t="s">
        <v>25</v>
      </c>
      <c r="E9" s="8" t="s">
        <v>33</v>
      </c>
      <c r="F9" s="8" t="s">
        <v>34</v>
      </c>
      <c r="G9" s="8" t="s">
        <v>29</v>
      </c>
      <c r="H9" s="8" t="s">
        <v>30</v>
      </c>
    </row>
    <row r="10" spans="1:9" x14ac:dyDescent="0.25">
      <c r="A10" s="3" t="s">
        <v>7</v>
      </c>
      <c r="B10" s="7">
        <v>0.2</v>
      </c>
      <c r="D10" s="4"/>
      <c r="E10" s="4"/>
      <c r="F10" s="11"/>
      <c r="G10" s="12"/>
      <c r="H10" s="11"/>
    </row>
    <row r="11" spans="1:9" x14ac:dyDescent="0.25">
      <c r="A11" s="3" t="s">
        <v>35</v>
      </c>
      <c r="B11" s="7"/>
    </row>
  </sheetData>
  <mergeCells count="3">
    <mergeCell ref="A1:I1"/>
    <mergeCell ref="A7:B7"/>
    <mergeCell ref="D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61AF-5837-4F2A-B82C-7D648C45025F}">
  <dimension ref="A1:L31"/>
  <sheetViews>
    <sheetView tabSelected="1" workbookViewId="0">
      <selection activeCell="E13" sqref="E13"/>
    </sheetView>
  </sheetViews>
  <sheetFormatPr defaultRowHeight="15" x14ac:dyDescent="0.25"/>
  <cols>
    <col min="1" max="1" width="22.5703125" bestFit="1" customWidth="1"/>
    <col min="2" max="2" width="9.7109375" bestFit="1" customWidth="1"/>
    <col min="6" max="6" width="3.7109375" bestFit="1" customWidth="1"/>
    <col min="7" max="7" width="8.7109375" bestFit="1" customWidth="1"/>
    <col min="8" max="8" width="21.42578125" bestFit="1" customWidth="1"/>
    <col min="9" max="9" width="23.28515625" bestFit="1" customWidth="1"/>
    <col min="10" max="10" width="24.140625" bestFit="1" customWidth="1"/>
    <col min="11" max="11" width="16.7109375" bestFit="1" customWidth="1"/>
    <col min="12" max="12" width="15.7109375" bestFit="1" customWidth="1"/>
  </cols>
  <sheetData>
    <row r="1" spans="1:12" x14ac:dyDescent="0.25">
      <c r="A1" s="30" t="s">
        <v>4</v>
      </c>
      <c r="B1" s="30"/>
      <c r="F1" s="1" t="s">
        <v>78</v>
      </c>
      <c r="G1" s="1" t="s">
        <v>84</v>
      </c>
      <c r="H1" s="1" t="s">
        <v>80</v>
      </c>
      <c r="I1" s="1" t="s">
        <v>79</v>
      </c>
      <c r="J1" s="1" t="s">
        <v>81</v>
      </c>
      <c r="K1" s="1" t="s">
        <v>82</v>
      </c>
      <c r="L1" s="1" t="s">
        <v>83</v>
      </c>
    </row>
    <row r="2" spans="1:12" x14ac:dyDescent="0.25">
      <c r="A2" s="1" t="s">
        <v>73</v>
      </c>
      <c r="B2" s="1" t="s">
        <v>6</v>
      </c>
      <c r="F2" s="3">
        <v>1</v>
      </c>
      <c r="G2" s="3">
        <v>125</v>
      </c>
      <c r="H2" s="4">
        <v>3000</v>
      </c>
      <c r="I2" s="18"/>
      <c r="J2" s="4"/>
      <c r="K2" s="23">
        <f>MAX($B$20-J2,0)</f>
        <v>0</v>
      </c>
      <c r="L2" s="4"/>
    </row>
    <row r="3" spans="1:12" x14ac:dyDescent="0.25">
      <c r="A3" s="3" t="s">
        <v>74</v>
      </c>
      <c r="B3" s="4">
        <v>48000</v>
      </c>
      <c r="F3" s="3">
        <v>2</v>
      </c>
      <c r="G3" s="3">
        <v>131</v>
      </c>
      <c r="H3" s="18"/>
      <c r="I3" s="18"/>
      <c r="J3" s="4"/>
      <c r="K3" s="23"/>
      <c r="L3" s="18"/>
    </row>
    <row r="4" spans="1:12" x14ac:dyDescent="0.25">
      <c r="A4" s="3" t="s">
        <v>90</v>
      </c>
      <c r="B4" s="18">
        <v>20</v>
      </c>
      <c r="F4" s="3">
        <v>3</v>
      </c>
      <c r="G4" s="3">
        <v>134</v>
      </c>
      <c r="H4" s="18"/>
      <c r="I4" s="18"/>
      <c r="J4" s="4"/>
      <c r="K4" s="23"/>
      <c r="L4" s="7"/>
    </row>
    <row r="5" spans="1:12" x14ac:dyDescent="0.25">
      <c r="A5" s="3" t="s">
        <v>75</v>
      </c>
      <c r="B5" s="7">
        <v>0.15</v>
      </c>
      <c r="F5" s="3">
        <v>4</v>
      </c>
      <c r="G5" s="3">
        <v>125</v>
      </c>
      <c r="H5" s="18"/>
      <c r="I5" s="18"/>
      <c r="J5" s="4"/>
      <c r="K5" s="23"/>
      <c r="L5" s="18"/>
    </row>
    <row r="6" spans="1:12" x14ac:dyDescent="0.25">
      <c r="A6" s="3" t="s">
        <v>76</v>
      </c>
      <c r="B6" s="18">
        <v>1500</v>
      </c>
      <c r="F6" s="3">
        <v>5</v>
      </c>
      <c r="G6" s="3">
        <v>112</v>
      </c>
      <c r="H6" s="18"/>
      <c r="I6" s="18"/>
      <c r="J6" s="4"/>
      <c r="K6" s="23"/>
      <c r="L6" s="18"/>
    </row>
    <row r="7" spans="1:12" x14ac:dyDescent="0.25">
      <c r="A7" s="3" t="s">
        <v>23</v>
      </c>
      <c r="B7" s="18">
        <v>5</v>
      </c>
      <c r="F7" s="3">
        <v>6</v>
      </c>
      <c r="G7" s="3">
        <v>172</v>
      </c>
      <c r="H7" s="18"/>
      <c r="I7" s="18"/>
      <c r="J7" s="4"/>
      <c r="K7" s="23"/>
      <c r="L7" s="18"/>
    </row>
    <row r="8" spans="1:12" x14ac:dyDescent="0.25">
      <c r="A8" s="3" t="s">
        <v>77</v>
      </c>
      <c r="B8" s="18">
        <v>250</v>
      </c>
      <c r="F8" s="3">
        <v>7</v>
      </c>
      <c r="G8" s="3">
        <v>161</v>
      </c>
      <c r="H8" s="18"/>
      <c r="I8" s="18"/>
      <c r="J8" s="4"/>
      <c r="K8" s="23"/>
      <c r="L8" s="18"/>
    </row>
    <row r="9" spans="1:12" x14ac:dyDescent="0.25">
      <c r="A9" s="3" t="s">
        <v>24</v>
      </c>
      <c r="B9" s="7">
        <v>0.95</v>
      </c>
      <c r="F9" s="3">
        <v>8</v>
      </c>
      <c r="G9" s="3">
        <v>219</v>
      </c>
      <c r="H9" s="18"/>
      <c r="I9" s="18"/>
      <c r="J9" s="18"/>
      <c r="K9" s="18"/>
      <c r="L9" s="18"/>
    </row>
    <row r="10" spans="1:12" x14ac:dyDescent="0.25">
      <c r="A10" s="3" t="s">
        <v>91</v>
      </c>
      <c r="B10" s="18">
        <v>12</v>
      </c>
      <c r="F10" s="3">
        <v>9</v>
      </c>
      <c r="G10" s="3">
        <v>305</v>
      </c>
      <c r="H10" s="18"/>
      <c r="I10" s="18"/>
      <c r="J10" s="18"/>
      <c r="K10" s="18"/>
      <c r="L10" s="18"/>
    </row>
    <row r="11" spans="1:12" x14ac:dyDescent="0.25">
      <c r="F11" s="3">
        <v>10</v>
      </c>
      <c r="G11" s="3">
        <v>181</v>
      </c>
      <c r="H11" s="18"/>
      <c r="I11" s="18"/>
      <c r="J11" s="18"/>
      <c r="K11" s="18"/>
      <c r="L11" s="18"/>
    </row>
    <row r="12" spans="1:12" x14ac:dyDescent="0.25">
      <c r="A12" s="30" t="s">
        <v>85</v>
      </c>
      <c r="B12" s="30"/>
      <c r="F12" s="3">
        <v>11</v>
      </c>
      <c r="G12" s="3">
        <v>190</v>
      </c>
      <c r="H12" s="18"/>
      <c r="I12" s="18"/>
      <c r="J12" s="18"/>
      <c r="K12" s="18"/>
      <c r="L12" s="18"/>
    </row>
    <row r="13" spans="1:12" x14ac:dyDescent="0.25">
      <c r="A13" s="1" t="s">
        <v>73</v>
      </c>
      <c r="B13" s="1" t="s">
        <v>6</v>
      </c>
      <c r="F13" s="3">
        <v>12</v>
      </c>
      <c r="G13" s="3">
        <v>133</v>
      </c>
      <c r="H13" s="18"/>
      <c r="I13" s="18"/>
      <c r="J13" s="18"/>
      <c r="K13" s="18"/>
      <c r="L13" s="18"/>
    </row>
    <row r="14" spans="1:12" x14ac:dyDescent="0.25">
      <c r="A14" s="3" t="s">
        <v>86</v>
      </c>
      <c r="B14" s="19"/>
      <c r="F14" s="3">
        <v>13</v>
      </c>
      <c r="G14" s="3">
        <v>269</v>
      </c>
      <c r="H14" s="18"/>
      <c r="I14" s="18"/>
      <c r="J14" s="18"/>
      <c r="K14" s="18"/>
      <c r="L14" s="18"/>
    </row>
    <row r="15" spans="1:12" x14ac:dyDescent="0.25">
      <c r="A15" s="3" t="s">
        <v>92</v>
      </c>
      <c r="B15" s="20"/>
      <c r="F15" s="3">
        <v>14</v>
      </c>
      <c r="G15" s="3">
        <v>215</v>
      </c>
      <c r="H15" s="18"/>
      <c r="I15" s="18"/>
      <c r="J15" s="18"/>
      <c r="K15" s="18"/>
      <c r="L15" s="18"/>
    </row>
    <row r="16" spans="1:12" x14ac:dyDescent="0.25">
      <c r="A16" s="3" t="s">
        <v>88</v>
      </c>
      <c r="B16" s="20"/>
      <c r="F16" s="3">
        <v>15</v>
      </c>
      <c r="G16" s="3">
        <v>170</v>
      </c>
      <c r="H16" s="18"/>
      <c r="I16" s="18"/>
      <c r="J16" s="18"/>
      <c r="K16" s="18"/>
      <c r="L16" s="18"/>
    </row>
    <row r="17" spans="1:12" x14ac:dyDescent="0.25">
      <c r="A17" s="3" t="s">
        <v>89</v>
      </c>
      <c r="B17" s="20"/>
      <c r="F17" s="3">
        <v>16</v>
      </c>
      <c r="G17" s="3">
        <v>32</v>
      </c>
      <c r="H17" s="18"/>
      <c r="I17" s="18"/>
      <c r="J17" s="18"/>
      <c r="K17" s="18"/>
      <c r="L17" s="18"/>
    </row>
    <row r="18" spans="1:12" x14ac:dyDescent="0.25">
      <c r="A18" s="3" t="s">
        <v>70</v>
      </c>
      <c r="B18" s="20"/>
      <c r="F18" s="3">
        <v>17</v>
      </c>
      <c r="G18" s="3">
        <v>228</v>
      </c>
      <c r="H18" s="18"/>
      <c r="I18" s="18"/>
      <c r="J18" s="18"/>
      <c r="K18" s="18"/>
      <c r="L18" s="18"/>
    </row>
    <row r="19" spans="1:12" x14ac:dyDescent="0.25">
      <c r="A19" s="3" t="s">
        <v>65</v>
      </c>
      <c r="B19" s="20"/>
      <c r="F19" s="3">
        <v>18</v>
      </c>
      <c r="G19" s="3">
        <v>156</v>
      </c>
      <c r="H19" s="18"/>
      <c r="I19" s="18"/>
      <c r="J19" s="18"/>
      <c r="K19" s="18"/>
      <c r="L19" s="18"/>
    </row>
    <row r="20" spans="1:12" x14ac:dyDescent="0.25">
      <c r="A20" s="3" t="s">
        <v>93</v>
      </c>
      <c r="B20" s="20"/>
      <c r="F20" s="3">
        <v>19</v>
      </c>
      <c r="G20" s="3">
        <v>241</v>
      </c>
      <c r="H20" s="18"/>
      <c r="I20" s="18"/>
      <c r="J20" s="18"/>
      <c r="K20" s="18"/>
      <c r="L20" s="18"/>
    </row>
    <row r="21" spans="1:12" x14ac:dyDescent="0.25">
      <c r="F21" s="3">
        <v>20</v>
      </c>
      <c r="G21" s="3">
        <v>96</v>
      </c>
      <c r="H21" s="18"/>
      <c r="I21" s="18"/>
      <c r="J21" s="18"/>
      <c r="K21" s="18"/>
      <c r="L21" s="18"/>
    </row>
    <row r="22" spans="1:12" x14ac:dyDescent="0.25">
      <c r="F22" s="3">
        <v>21</v>
      </c>
      <c r="G22" s="3">
        <v>212</v>
      </c>
      <c r="H22" s="18"/>
      <c r="I22" s="18"/>
      <c r="J22" s="18"/>
      <c r="K22" s="18"/>
      <c r="L22" s="18"/>
    </row>
    <row r="23" spans="1:12" x14ac:dyDescent="0.25">
      <c r="F23" s="3">
        <v>22</v>
      </c>
      <c r="G23" s="3">
        <v>120</v>
      </c>
      <c r="H23" s="18"/>
      <c r="I23" s="18"/>
      <c r="J23" s="18"/>
      <c r="K23" s="18"/>
      <c r="L23" s="18"/>
    </row>
    <row r="24" spans="1:12" x14ac:dyDescent="0.25">
      <c r="F24" s="3">
        <v>23</v>
      </c>
      <c r="G24" s="3">
        <v>246</v>
      </c>
      <c r="H24" s="18"/>
      <c r="I24" s="18"/>
      <c r="J24" s="18"/>
      <c r="K24" s="18"/>
      <c r="L24" s="18"/>
    </row>
    <row r="25" spans="1:12" x14ac:dyDescent="0.25">
      <c r="F25" s="3">
        <v>24</v>
      </c>
      <c r="G25" s="3">
        <v>103</v>
      </c>
      <c r="H25" s="18"/>
      <c r="I25" s="18"/>
      <c r="J25" s="18"/>
      <c r="K25" s="18"/>
      <c r="L25" s="18"/>
    </row>
    <row r="26" spans="1:12" x14ac:dyDescent="0.25">
      <c r="F26" s="3">
        <v>25</v>
      </c>
      <c r="G26" s="3">
        <v>214</v>
      </c>
      <c r="H26" s="18"/>
      <c r="I26" s="18"/>
      <c r="J26" s="18"/>
      <c r="K26" s="18"/>
      <c r="L26" s="18"/>
    </row>
    <row r="27" spans="1:12" x14ac:dyDescent="0.25">
      <c r="F27" s="3">
        <v>26</v>
      </c>
      <c r="G27" s="3">
        <v>135</v>
      </c>
      <c r="H27" s="18"/>
      <c r="I27" s="18"/>
      <c r="J27" s="18"/>
      <c r="K27" s="18"/>
      <c r="L27" s="18"/>
    </row>
    <row r="28" spans="1:12" x14ac:dyDescent="0.25">
      <c r="F28" s="3">
        <v>27</v>
      </c>
      <c r="G28" s="3">
        <v>230</v>
      </c>
      <c r="H28" s="18"/>
      <c r="I28" s="18"/>
      <c r="J28" s="18"/>
      <c r="K28" s="18"/>
      <c r="L28" s="18"/>
    </row>
    <row r="29" spans="1:12" x14ac:dyDescent="0.25">
      <c r="F29" s="3">
        <v>28</v>
      </c>
      <c r="G29" s="3">
        <v>80</v>
      </c>
      <c r="H29" s="18"/>
      <c r="I29" s="18"/>
      <c r="J29" s="18"/>
      <c r="K29" s="18"/>
      <c r="L29" s="18"/>
    </row>
    <row r="30" spans="1:12" x14ac:dyDescent="0.25">
      <c r="F30" s="3">
        <v>29</v>
      </c>
      <c r="G30" s="3">
        <v>166</v>
      </c>
      <c r="H30" s="18"/>
      <c r="I30" s="18"/>
      <c r="J30" s="18"/>
      <c r="K30" s="18"/>
      <c r="L30" s="18"/>
    </row>
    <row r="31" spans="1:12" x14ac:dyDescent="0.25">
      <c r="F31" s="3">
        <v>30</v>
      </c>
      <c r="G31" s="3">
        <v>110</v>
      </c>
      <c r="H31" s="18"/>
      <c r="I31" s="18"/>
      <c r="J31" s="18"/>
      <c r="K31" s="18"/>
      <c r="L31" s="18"/>
    </row>
  </sheetData>
  <mergeCells count="2">
    <mergeCell ref="A1:B1"/>
    <mergeCell ref="A12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43E8-7907-463C-88EA-2BE94E484204}">
  <dimension ref="A1:H5"/>
  <sheetViews>
    <sheetView workbookViewId="0">
      <selection activeCell="H3" sqref="H3"/>
    </sheetView>
  </sheetViews>
  <sheetFormatPr defaultRowHeight="15" x14ac:dyDescent="0.25"/>
  <cols>
    <col min="1" max="1" width="21.85546875" bestFit="1" customWidth="1"/>
    <col min="4" max="4" width="12.42578125" customWidth="1"/>
    <col min="5" max="5" width="14.7109375" customWidth="1"/>
  </cols>
  <sheetData>
    <row r="1" spans="1:8" x14ac:dyDescent="0.25">
      <c r="A1" s="31" t="s">
        <v>4</v>
      </c>
      <c r="B1" s="32"/>
      <c r="D1" s="31" t="s">
        <v>66</v>
      </c>
      <c r="E1" s="32"/>
      <c r="G1" s="31" t="s">
        <v>69</v>
      </c>
      <c r="H1" s="32" t="s">
        <v>70</v>
      </c>
    </row>
    <row r="2" spans="1:8" x14ac:dyDescent="0.25">
      <c r="A2" s="1" t="s">
        <v>25</v>
      </c>
      <c r="B2" s="4">
        <v>1000</v>
      </c>
      <c r="D2" s="13" t="s">
        <v>67</v>
      </c>
      <c r="E2" s="13" t="s">
        <v>68</v>
      </c>
      <c r="G2" s="1" t="s">
        <v>71</v>
      </c>
      <c r="H2" s="4">
        <v>742</v>
      </c>
    </row>
    <row r="3" spans="1:8" x14ac:dyDescent="0.25">
      <c r="A3" s="1" t="s">
        <v>26</v>
      </c>
      <c r="B3" s="3">
        <v>10</v>
      </c>
      <c r="D3" s="17"/>
      <c r="E3" s="17"/>
      <c r="G3" s="1" t="s">
        <v>72</v>
      </c>
      <c r="H3" s="3">
        <v>495</v>
      </c>
    </row>
    <row r="4" spans="1:8" x14ac:dyDescent="0.25">
      <c r="A4" s="1" t="s">
        <v>5</v>
      </c>
      <c r="B4" s="4">
        <v>20</v>
      </c>
    </row>
    <row r="5" spans="1:8" x14ac:dyDescent="0.25">
      <c r="A5" s="1" t="s">
        <v>7</v>
      </c>
      <c r="B5" s="7">
        <v>0.2</v>
      </c>
    </row>
  </sheetData>
  <mergeCells count="3">
    <mergeCell ref="D1:E1"/>
    <mergeCell ref="A1:B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Ejemplo Mono Periodo</vt:lpstr>
      <vt:lpstr>Ejercicio Mono Periodo</vt:lpstr>
      <vt:lpstr>Ejemplo 1</vt:lpstr>
      <vt:lpstr>Ejercicio 1</vt:lpstr>
      <vt:lpstr>Ejemplo 2</vt:lpstr>
      <vt:lpstr>Ejercicio 2</vt:lpstr>
      <vt:lpstr>Ejemplo 3</vt:lpstr>
      <vt:lpstr>Ejercicio 3</vt:lpstr>
      <vt:lpstr>Corolario 3</vt:lpstr>
      <vt:lpstr>Ejercicio 4</vt:lpstr>
      <vt:lpstr>Ejercicio 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haye</dc:creator>
  <cp:lastModifiedBy>Cristobal Haye</cp:lastModifiedBy>
  <dcterms:created xsi:type="dcterms:W3CDTF">2016-10-14T00:31:50Z</dcterms:created>
  <dcterms:modified xsi:type="dcterms:W3CDTF">2026-07-10T23:43:16Z</dcterms:modified>
</cp:coreProperties>
</file>